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tabRatio="657" activeTab="3"/>
  </bookViews>
  <sheets>
    <sheet name="PLAN PEDAG" sheetId="1" r:id="rId1"/>
    <sheet name="trab prac resuelto taxi remis" sheetId="37" r:id="rId2"/>
    <sheet name="tp empanadas resuelto" sheetId="38" r:id="rId3"/>
    <sheet name="EVALUACION " sheetId="39" r:id="rId4"/>
    <sheet name="tp GASEOSAS" sheetId="40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D30" i="40"/>
  <c r="D15"/>
  <c r="C15"/>
  <c r="B15"/>
  <c r="D32" i="39"/>
  <c r="D31"/>
  <c r="D30"/>
  <c r="D29"/>
  <c r="D28"/>
  <c r="D25"/>
  <c r="D24"/>
  <c r="D23"/>
  <c r="D22"/>
  <c r="D20"/>
  <c r="D19"/>
  <c r="D17"/>
  <c r="D14"/>
  <c r="D12"/>
  <c r="D11"/>
  <c r="D10"/>
  <c r="D8"/>
  <c r="D7"/>
  <c r="D6"/>
  <c r="D5"/>
  <c r="E26" i="38" l="1"/>
  <c r="E21"/>
  <c r="E15"/>
  <c r="D22" i="37" l="1"/>
  <c r="H20"/>
  <c r="G20"/>
  <c r="D14"/>
  <c r="D20" s="1"/>
  <c r="C13"/>
  <c r="C12"/>
  <c r="C20" s="1"/>
  <c r="E11"/>
  <c r="E20" s="1"/>
  <c r="F10"/>
  <c r="F9"/>
  <c r="F8"/>
  <c r="F20" s="1"/>
  <c r="D21" l="1"/>
</calcChain>
</file>

<file path=xl/sharedStrings.xml><?xml version="1.0" encoding="utf-8"?>
<sst xmlns="http://schemas.openxmlformats.org/spreadsheetml/2006/main" count="227" uniqueCount="159">
  <si>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</si>
  <si>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</si>
  <si>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</si>
  <si>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</si>
  <si>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</si>
  <si>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</si>
  <si>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</si>
  <si>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</si>
  <si>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: </t>
  </si>
  <si>
    <t>desde 21:40</t>
  </si>
  <si>
    <t>hasta 23:00</t>
  </si>
  <si>
    <t>GOOGLE</t>
  </si>
  <si>
    <t>UNIDAD 3</t>
  </si>
  <si>
    <t>"CONTABILIDAD DE COSTOS, UN ENFOQUE ADMINISTRATIVO Y DE GERENCIA" Beckery Jacobsen</t>
  </si>
  <si>
    <t>ed Mc. Graw Hill</t>
  </si>
  <si>
    <t>"MANUAL PRACTICO DE COSTOS" Luis Martin Dominguez ed Cangallo Cap 7</t>
  </si>
  <si>
    <t>$</t>
  </si>
  <si>
    <t>TRABAJOS PRACTICOS</t>
  </si>
  <si>
    <t>DETERMINACION DEL COSTO DEL PRODUCTO</t>
  </si>
  <si>
    <t>TRABAJO PRACTICO COSTEO POR ABSORCION</t>
  </si>
  <si>
    <t>1.-Determinar el costo del servicio de taxi-remis por dia, de acuerdo a los siguientes datos.</t>
  </si>
  <si>
    <t>2.-Determine cuanto deberia recaudar por dia para obtener un margen bruto de $500.</t>
  </si>
  <si>
    <t>COSTOS</t>
  </si>
  <si>
    <t>ADMINIST MENSUAL</t>
  </si>
  <si>
    <t>PROD/SERVICIO  POR DIA</t>
  </si>
  <si>
    <t>COMERCIALIZ. MENSUAL</t>
  </si>
  <si>
    <t>FINANCIEROS MENSUAL</t>
  </si>
  <si>
    <t>MATERIALES</t>
  </si>
  <si>
    <t>M. OBRA</t>
  </si>
  <si>
    <t>GTOS GRALES</t>
  </si>
  <si>
    <t>COMB. Y LUBRIC. POR DIA</t>
  </si>
  <si>
    <t>SEGUROS AUT. MENSUAL</t>
  </si>
  <si>
    <t>IMP. PATENTE MENSUAL</t>
  </si>
  <si>
    <t>VALOR AUTOMOVIL (VIDA UT. 3AÑOS)</t>
  </si>
  <si>
    <t>PAGO CHOFER MENSUAL</t>
  </si>
  <si>
    <t>IMP. MONOTRIBUTO MENSUAL</t>
  </si>
  <si>
    <t>IMP. PROV. Y MUNIC. MENSUAL</t>
  </si>
  <si>
    <t>REPARAC. Y REP. MENSUAL(+NEUM.)</t>
  </si>
  <si>
    <t>TELEFONO MENSUAL</t>
  </si>
  <si>
    <t>PUBLICIDAD RADIAL MENSUAL</t>
  </si>
  <si>
    <t>INTERESES POR PREST. MENSUAL</t>
  </si>
  <si>
    <t>ALQUILER DEL LOCAL</t>
  </si>
  <si>
    <t>SUELDO ADMNIST. MENSUAL</t>
  </si>
  <si>
    <t>TOTALES</t>
  </si>
  <si>
    <t>COSTO SERVICIO POR DIA</t>
  </si>
  <si>
    <t>RECAUDACION POR DIA</t>
  </si>
  <si>
    <t>TRABAJO PRACTICO Nª 10</t>
  </si>
  <si>
    <t>CALCULAR EL COSTO DE 1 DOCENA DE EMPANADAS DE CARNE</t>
  </si>
  <si>
    <t>A TRAVES DEL COSTEO POR ABSORCION</t>
  </si>
  <si>
    <t>PRECIOS ACTUALES</t>
  </si>
  <si>
    <t>MATERIAS PRIMAS</t>
  </si>
  <si>
    <t>UNIDAD</t>
  </si>
  <si>
    <t>PRECIO</t>
  </si>
  <si>
    <t>CANT 1 DOC</t>
  </si>
  <si>
    <t>TAPAS PARA EMPANADAS</t>
  </si>
  <si>
    <t>DOCENA</t>
  </si>
  <si>
    <t>1 DOCENA</t>
  </si>
  <si>
    <t>CARNE MOLIDA</t>
  </si>
  <si>
    <t>KG</t>
  </si>
  <si>
    <t>PAPAS</t>
  </si>
  <si>
    <t>CEBOLLA</t>
  </si>
  <si>
    <t>CEBOLLA DE VERDEO</t>
  </si>
  <si>
    <t>ATADO</t>
  </si>
  <si>
    <t>PIMIENTO ROJO</t>
  </si>
  <si>
    <t>CONDIMIENTOS VARIOS</t>
  </si>
  <si>
    <t>100 g</t>
  </si>
  <si>
    <t>HUEVOS</t>
  </si>
  <si>
    <t>TOTAL MATERIAS PRIMAS</t>
  </si>
  <si>
    <t>MANO DE OBRA</t>
  </si>
  <si>
    <t>SUELDO MENSUAL (180 HS)</t>
  </si>
  <si>
    <t>$25,000</t>
  </si>
  <si>
    <t>TIEMPO PREPARAC.  RECADO Y SIMBADO P/6 DOCENAS</t>
  </si>
  <si>
    <t>30 MIN</t>
  </si>
  <si>
    <t>TIEMPO HORNEADO P/6 DOCENAS</t>
  </si>
  <si>
    <t>45 MIN</t>
  </si>
  <si>
    <t>TOTAL MANO DE OBRA</t>
  </si>
  <si>
    <t>GASTOS GENERALES DE FABRICACION</t>
  </si>
  <si>
    <t>GAS 1 HORA COCINA $15</t>
  </si>
  <si>
    <t>USO P/6 DOCENAS</t>
  </si>
  <si>
    <t>75 MIN</t>
  </si>
  <si>
    <t xml:space="preserve">PRECIO COCINA </t>
  </si>
  <si>
    <t>$20,000</t>
  </si>
  <si>
    <t>VIDA UTIL</t>
  </si>
  <si>
    <t>TOTAL GTOS GRALES DE FABRICACION</t>
  </si>
  <si>
    <t>COSTO DE UNA DOCENA DE EMPANADAS DE CARNE</t>
  </si>
  <si>
    <r>
      <t xml:space="preserve">TURNO NOCHE TEC. SUP. EN ADM. C/ORIENTACION EN COMERCIALIZACION </t>
    </r>
    <r>
      <rPr>
        <b/>
        <i/>
        <sz val="14"/>
        <rFont val="Arial"/>
        <family val="2"/>
      </rPr>
      <t>2020</t>
    </r>
  </si>
  <si>
    <t>CONTABILIDAD DE GESTION</t>
  </si>
  <si>
    <t>Nª</t>
  </si>
  <si>
    <t>APELLIDO Y NOMBRE</t>
  </si>
  <si>
    <t>DOC</t>
  </si>
  <si>
    <t>TP</t>
  </si>
  <si>
    <t>EMPANADAS</t>
  </si>
  <si>
    <t>TAXI  REMIS</t>
  </si>
  <si>
    <t xml:space="preserve">ALFARO VERONICA </t>
  </si>
  <si>
    <t xml:space="preserve">ARAMAYO ANDREA </t>
  </si>
  <si>
    <t>VISTO</t>
  </si>
  <si>
    <t>ARROYO EMILIA</t>
  </si>
  <si>
    <t>APROBADO</t>
  </si>
  <si>
    <t>CARDOZO EDUARDO</t>
  </si>
  <si>
    <t xml:space="preserve">CATALAN CECILIA </t>
  </si>
  <si>
    <t xml:space="preserve">CEJAS AGUSTIN </t>
  </si>
  <si>
    <t xml:space="preserve">FIGUEROA SUAREZ MAIRA A. </t>
  </si>
  <si>
    <t xml:space="preserve">MATURANO ENRIQUE </t>
  </si>
  <si>
    <t xml:space="preserve">MILANESI LETIZIA </t>
  </si>
  <si>
    <t xml:space="preserve">OCAMPO MARIA BELEN </t>
  </si>
  <si>
    <t xml:space="preserve">ONTIVEROS IVANA </t>
  </si>
  <si>
    <t xml:space="preserve">ORTUÑO ROCIO </t>
  </si>
  <si>
    <t>ROMANO GUADA</t>
  </si>
  <si>
    <t xml:space="preserve">VILLAFAÑE ELIANA </t>
  </si>
  <si>
    <t>VILLEGAS PAULA</t>
  </si>
  <si>
    <t xml:space="preserve">YAPURA CARINA ANALIA </t>
  </si>
  <si>
    <t xml:space="preserve"> RUIZ JONATHAN ELIAS</t>
  </si>
  <si>
    <t>SUAREZ, MAIRA</t>
  </si>
  <si>
    <t>OLMEDO BELEN</t>
  </si>
  <si>
    <t>L</t>
  </si>
  <si>
    <t>M</t>
  </si>
  <si>
    <t>TRABAJO PRACTICO Nº</t>
  </si>
  <si>
    <t>COSTEO POR ABSORCION</t>
  </si>
  <si>
    <t>DETERMINAR EL COSTO POR SABOR DE LAS GASEOSAS DE 1,5 LTS</t>
  </si>
  <si>
    <t>PARA UNA GASEOSA DE 1,5 LTS SE REQUIEREN 245CC DE JARABE TERMINADO</t>
  </si>
  <si>
    <t>MATERIAS PRIMAS PARA 50 LTS DE JARABE</t>
  </si>
  <si>
    <t>NARANJA</t>
  </si>
  <si>
    <t>GRANADINA</t>
  </si>
  <si>
    <t>LIMON</t>
  </si>
  <si>
    <t>ESENCIA</t>
  </si>
  <si>
    <t>ACIDO CITRICO</t>
  </si>
  <si>
    <t>JUGO CONCENTRADO</t>
  </si>
  <si>
    <t>EMULSION NARANJA</t>
  </si>
  <si>
    <t>COLOR 1006</t>
  </si>
  <si>
    <t>JARABE COMUN</t>
  </si>
  <si>
    <t>TARTRAZINA</t>
  </si>
  <si>
    <t>ENTURBIANTE</t>
  </si>
  <si>
    <t>SUBTOT PARA 50 LTS</t>
  </si>
  <si>
    <t>PROPORCION 245 CC</t>
  </si>
  <si>
    <t>GAS CARBONICO 1 BOT</t>
  </si>
  <si>
    <t>TOTAL MAT. PRIMA</t>
  </si>
  <si>
    <t>SUELDO MENSUAL $3500 - HORAS TRABAJADAS/MES=180 HS</t>
  </si>
  <si>
    <t>VALOR HORA=</t>
  </si>
  <si>
    <t>ELABORACION POR 4 OPERARIOS</t>
  </si>
  <si>
    <t>VALOR HORA 4 OP=</t>
  </si>
  <si>
    <t>PRODUCCION POR HORA=165 GASEOSAS</t>
  </si>
  <si>
    <t>MANO DE OBRA DIRECTA POR GASEOSA=</t>
  </si>
  <si>
    <t>AMORTIZACION LLENADORA MENSUAL</t>
  </si>
  <si>
    <t>AMORTIZACION OZONIZADOR</t>
  </si>
  <si>
    <t>OTROS GASTOS DE FABRICACION</t>
  </si>
  <si>
    <t>TOTAL GASTOS GRALES DE FABRICACION</t>
  </si>
  <si>
    <t>PRODUCCION PROMEDIO MENSUAL =5000 GASEOSAS (CADA SABOR 1666)</t>
  </si>
  <si>
    <t>BASE COSTO MATERIA PRIMA</t>
  </si>
  <si>
    <t>SABOR</t>
  </si>
  <si>
    <t>COSTO MP</t>
  </si>
  <si>
    <t>CUOTA</t>
  </si>
  <si>
    <t>APLICACIÓN PARA 1666 BOT</t>
  </si>
  <si>
    <t>APLICACIÓN POR BOTELLA</t>
  </si>
  <si>
    <t xml:space="preserve">TOTAL </t>
  </si>
  <si>
    <t>COSTO TOTAL POR SABOR</t>
  </si>
  <si>
    <t>COSTO</t>
  </si>
  <si>
    <t>GTOS. GRALES FABRIC</t>
  </si>
  <si>
    <t>TOTAL COSTO GASEOS.</t>
  </si>
  <si>
    <t>DIA/S:16/11/20 Y 17/11/20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</si>
</sst>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00"/>
    <numFmt numFmtId="165" formatCode="_-* #,##0.000\ _€_-;\-* #,##0.000\ _€_-;_-* &quot;-&quot;??\ _€_-;_-@_-"/>
    <numFmt numFmtId="166" formatCode="0.0000"/>
  </numFmts>
  <fonts count="23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sz val="11"/>
      <name val="Calibri"/>
      <family val="2"/>
      <scheme val="minor"/>
    </font>
    <font>
      <sz val="11"/>
      <color theme="0"/>
      <name val="Cambria"/>
      <family val="2"/>
      <scheme val="major"/>
    </font>
    <font>
      <b/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1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3" fillId="0" borderId="7" xfId="0" applyFont="1" applyBorder="1"/>
    <xf numFmtId="0" fontId="3" fillId="0" borderId="0" xfId="0" applyFont="1"/>
    <xf numFmtId="0" fontId="5" fillId="0" borderId="0" xfId="0" applyFont="1"/>
    <xf numFmtId="0" fontId="3" fillId="0" borderId="12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19" xfId="0" applyFont="1" applyFill="1" applyBorder="1"/>
    <xf numFmtId="0" fontId="6" fillId="0" borderId="0" xfId="0" applyFont="1"/>
    <xf numFmtId="0" fontId="6" fillId="0" borderId="2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1" fontId="6" fillId="0" borderId="2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9" fillId="4" borderId="32" xfId="0" applyFont="1" applyFill="1" applyBorder="1" applyAlignment="1">
      <alignment horizontal="center"/>
    </xf>
    <xf numFmtId="0" fontId="9" fillId="3" borderId="32" xfId="0" applyFont="1" applyFill="1" applyBorder="1"/>
    <xf numFmtId="0" fontId="9" fillId="3" borderId="32" xfId="0" applyFont="1" applyFill="1" applyBorder="1" applyAlignment="1">
      <alignment horizontal="center"/>
    </xf>
    <xf numFmtId="2" fontId="10" fillId="3" borderId="32" xfId="0" applyNumberFormat="1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164" fontId="9" fillId="3" borderId="32" xfId="0" applyNumberFormat="1" applyFont="1" applyFill="1" applyBorder="1" applyAlignment="1">
      <alignment horizontal="center"/>
    </xf>
    <xf numFmtId="0" fontId="9" fillId="5" borderId="26" xfId="0" applyFont="1" applyFill="1" applyBorder="1"/>
    <xf numFmtId="0" fontId="9" fillId="5" borderId="27" xfId="0" applyFont="1" applyFill="1" applyBorder="1"/>
    <xf numFmtId="0" fontId="9" fillId="5" borderId="31" xfId="0" applyFont="1" applyFill="1" applyBorder="1"/>
    <xf numFmtId="2" fontId="10" fillId="5" borderId="32" xfId="0" applyNumberFormat="1" applyFont="1" applyFill="1" applyBorder="1" applyAlignment="1">
      <alignment horizontal="center"/>
    </xf>
    <xf numFmtId="0" fontId="11" fillId="3" borderId="0" xfId="0" applyFont="1" applyFill="1"/>
    <xf numFmtId="0" fontId="9" fillId="4" borderId="26" xfId="0" applyFont="1" applyFill="1" applyBorder="1"/>
    <xf numFmtId="0" fontId="9" fillId="4" borderId="27" xfId="0" applyFont="1" applyFill="1" applyBorder="1"/>
    <xf numFmtId="0" fontId="9" fillId="4" borderId="31" xfId="0" applyFont="1" applyFill="1" applyBorder="1"/>
    <xf numFmtId="3" fontId="9" fillId="3" borderId="26" xfId="0" applyNumberFormat="1" applyFont="1" applyFill="1" applyBorder="1" applyAlignment="1">
      <alignment horizontal="center"/>
    </xf>
    <xf numFmtId="3" fontId="9" fillId="3" borderId="27" xfId="0" applyNumberFormat="1" applyFont="1" applyFill="1" applyBorder="1" applyAlignment="1">
      <alignment horizontal="center"/>
    </xf>
    <xf numFmtId="3" fontId="9" fillId="3" borderId="31" xfId="0" applyNumberFormat="1" applyFont="1" applyFill="1" applyBorder="1" applyAlignment="1">
      <alignment horizontal="center"/>
    </xf>
    <xf numFmtId="0" fontId="9" fillId="3" borderId="26" xfId="0" applyFont="1" applyFill="1" applyBorder="1"/>
    <xf numFmtId="0" fontId="9" fillId="3" borderId="27" xfId="0" applyFont="1" applyFill="1" applyBorder="1"/>
    <xf numFmtId="0" fontId="9" fillId="3" borderId="31" xfId="0" applyFont="1" applyFill="1" applyBorder="1"/>
    <xf numFmtId="0" fontId="9" fillId="3" borderId="0" xfId="0" applyFont="1" applyFill="1"/>
    <xf numFmtId="0" fontId="12" fillId="3" borderId="0" xfId="0" applyFont="1" applyFill="1"/>
    <xf numFmtId="0" fontId="9" fillId="4" borderId="15" xfId="0" applyFont="1" applyFill="1" applyBorder="1"/>
    <xf numFmtId="0" fontId="9" fillId="4" borderId="33" xfId="0" applyFont="1" applyFill="1" applyBorder="1"/>
    <xf numFmtId="0" fontId="12" fillId="4" borderId="34" xfId="0" applyFont="1" applyFill="1" applyBorder="1"/>
    <xf numFmtId="164" fontId="10" fillId="3" borderId="32" xfId="0" applyNumberFormat="1" applyFont="1" applyFill="1" applyBorder="1" applyAlignment="1">
      <alignment horizontal="center"/>
    </xf>
    <xf numFmtId="0" fontId="10" fillId="3" borderId="32" xfId="0" applyNumberFormat="1" applyFont="1" applyFill="1" applyBorder="1" applyAlignment="1">
      <alignment horizontal="center"/>
    </xf>
    <xf numFmtId="0" fontId="9" fillId="5" borderId="23" xfId="0" applyFont="1" applyFill="1" applyBorder="1"/>
    <xf numFmtId="0" fontId="9" fillId="5" borderId="35" xfId="0" applyFont="1" applyFill="1" applyBorder="1"/>
    <xf numFmtId="164" fontId="10" fillId="5" borderId="32" xfId="0" applyNumberFormat="1" applyFont="1" applyFill="1" applyBorder="1" applyAlignment="1">
      <alignment horizontal="center"/>
    </xf>
    <xf numFmtId="0" fontId="8" fillId="3" borderId="0" xfId="0" applyFont="1" applyFill="1"/>
    <xf numFmtId="2" fontId="11" fillId="5" borderId="36" xfId="0" applyNumberFormat="1" applyFont="1" applyFill="1" applyBorder="1" applyAlignment="1">
      <alignment horizontal="center"/>
    </xf>
    <xf numFmtId="0" fontId="13" fillId="3" borderId="0" xfId="0" applyFont="1" applyFill="1"/>
    <xf numFmtId="0" fontId="0" fillId="0" borderId="0" xfId="0" applyFill="1" applyBorder="1"/>
    <xf numFmtId="0" fontId="15" fillId="3" borderId="0" xfId="0" applyFont="1" applyFill="1"/>
    <xf numFmtId="0" fontId="0" fillId="0" borderId="32" xfId="0" applyBorder="1" applyAlignment="1">
      <alignment horizontal="center" vertical="center"/>
    </xf>
    <xf numFmtId="0" fontId="0" fillId="0" borderId="14" xfId="0" applyBorder="1"/>
    <xf numFmtId="0" fontId="4" fillId="0" borderId="3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Border="1"/>
    <xf numFmtId="0" fontId="0" fillId="0" borderId="32" xfId="0" applyBorder="1"/>
    <xf numFmtId="0" fontId="0" fillId="0" borderId="26" xfId="0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16" fillId="0" borderId="0" xfId="0" applyFont="1" applyFill="1"/>
    <xf numFmtId="0" fontId="0" fillId="0" borderId="0" xfId="0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14" xfId="0" applyFont="1" applyBorder="1"/>
    <xf numFmtId="0" fontId="0" fillId="0" borderId="0" xfId="0" applyBorder="1" applyAlignment="1">
      <alignment horizontal="center"/>
    </xf>
    <xf numFmtId="0" fontId="17" fillId="0" borderId="22" xfId="0" applyFont="1" applyBorder="1"/>
    <xf numFmtId="0" fontId="0" fillId="0" borderId="0" xfId="0" applyBorder="1" applyAlignment="1">
      <alignment horizontal="center" vertical="center"/>
    </xf>
    <xf numFmtId="0" fontId="0" fillId="7" borderId="0" xfId="0" applyFill="1"/>
    <xf numFmtId="0" fontId="18" fillId="0" borderId="0" xfId="0" applyFont="1"/>
    <xf numFmtId="0" fontId="8" fillId="0" borderId="12" xfId="0" applyFont="1" applyBorder="1" applyAlignment="1">
      <alignment horizontal="center" vertical="center" wrapText="1"/>
    </xf>
    <xf numFmtId="0" fontId="0" fillId="0" borderId="37" xfId="0" applyBorder="1"/>
    <xf numFmtId="165" fontId="0" fillId="0" borderId="38" xfId="2" applyNumberFormat="1" applyFont="1" applyBorder="1"/>
    <xf numFmtId="165" fontId="0" fillId="0" borderId="39" xfId="2" applyNumberFormat="1" applyFont="1" applyBorder="1"/>
    <xf numFmtId="0" fontId="0" fillId="0" borderId="20" xfId="0" applyBorder="1"/>
    <xf numFmtId="165" fontId="0" fillId="0" borderId="32" xfId="2" applyNumberFormat="1" applyFont="1" applyBorder="1"/>
    <xf numFmtId="165" fontId="0" fillId="0" borderId="40" xfId="2" applyNumberFormat="1" applyFont="1" applyBorder="1"/>
    <xf numFmtId="0" fontId="0" fillId="0" borderId="41" xfId="0" applyBorder="1"/>
    <xf numFmtId="165" fontId="0" fillId="0" borderId="29" xfId="2" applyNumberFormat="1" applyFont="1" applyBorder="1"/>
    <xf numFmtId="165" fontId="0" fillId="0" borderId="30" xfId="2" applyNumberFormat="1" applyFont="1" applyBorder="1"/>
    <xf numFmtId="0" fontId="0" fillId="0" borderId="42" xfId="0" applyBorder="1"/>
    <xf numFmtId="165" fontId="0" fillId="0" borderId="43" xfId="0" applyNumberFormat="1" applyBorder="1"/>
    <xf numFmtId="165" fontId="0" fillId="0" borderId="44" xfId="0" applyNumberFormat="1" applyBorder="1"/>
    <xf numFmtId="0" fontId="0" fillId="0" borderId="22" xfId="0" applyFill="1" applyBorder="1"/>
    <xf numFmtId="164" fontId="19" fillId="0" borderId="22" xfId="0" applyNumberFormat="1" applyFont="1" applyBorder="1" applyAlignment="1">
      <alignment horizontal="center"/>
    </xf>
    <xf numFmtId="0" fontId="0" fillId="0" borderId="14" xfId="0" applyFill="1" applyBorder="1"/>
    <xf numFmtId="164" fontId="11" fillId="0" borderId="14" xfId="0" applyNumberFormat="1" applyFont="1" applyBorder="1" applyAlignment="1">
      <alignment horizontal="center"/>
    </xf>
    <xf numFmtId="0" fontId="0" fillId="0" borderId="42" xfId="0" applyFill="1" applyBorder="1"/>
    <xf numFmtId="164" fontId="19" fillId="0" borderId="43" xfId="0" applyNumberFormat="1" applyFont="1" applyBorder="1" applyAlignment="1">
      <alignment horizontal="center"/>
    </xf>
    <xf numFmtId="164" fontId="19" fillId="0" borderId="44" xfId="0" applyNumberFormat="1" applyFont="1" applyBorder="1" applyAlignment="1">
      <alignment horizontal="center"/>
    </xf>
    <xf numFmtId="0" fontId="20" fillId="0" borderId="0" xfId="0" applyFont="1"/>
    <xf numFmtId="2" fontId="19" fillId="0" borderId="32" xfId="0" applyNumberFormat="1" applyFont="1" applyBorder="1" applyAlignment="1">
      <alignment horizontal="center"/>
    </xf>
    <xf numFmtId="166" fontId="19" fillId="0" borderId="3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5" xfId="0" applyNumberForma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164" fontId="19" fillId="0" borderId="32" xfId="0" applyNumberFormat="1" applyFont="1" applyBorder="1" applyAlignment="1">
      <alignment horizontal="center"/>
    </xf>
    <xf numFmtId="0" fontId="11" fillId="6" borderId="32" xfId="0" applyFont="1" applyFill="1" applyBorder="1"/>
    <xf numFmtId="0" fontId="11" fillId="0" borderId="0" xfId="0" applyFont="1"/>
    <xf numFmtId="0" fontId="22" fillId="0" borderId="32" xfId="0" applyFont="1" applyBorder="1"/>
    <xf numFmtId="0" fontId="22" fillId="0" borderId="32" xfId="0" applyFont="1" applyBorder="1" applyAlignment="1">
      <alignment horizontal="center"/>
    </xf>
  </cellXfs>
  <cellStyles count="3">
    <cellStyle name="Millares" xfId="2" builtinId="3"/>
    <cellStyle name="Normal" xfId="0" builtinId="0"/>
    <cellStyle name="Normal 2 3" xfId="1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ABILIDAD%20DE%20GESTION/ALUMNOS%20NOCHE%20CONTABILIDAD%20DE%20GESTION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4"/>
      <sheetName val="Hoja5"/>
    </sheetNames>
    <sheetDataSet>
      <sheetData sheetId="0"/>
      <sheetData sheetId="1">
        <row r="2">
          <cell r="B2">
            <v>14000000</v>
          </cell>
          <cell r="C2">
            <v>2018</v>
          </cell>
          <cell r="D2">
            <v>58</v>
          </cell>
        </row>
        <row r="3">
          <cell r="B3">
            <v>14650000</v>
          </cell>
          <cell r="C3">
            <v>2018</v>
          </cell>
          <cell r="D3">
            <v>57</v>
          </cell>
        </row>
        <row r="4">
          <cell r="B4">
            <v>15300000</v>
          </cell>
          <cell r="C4">
            <v>2018</v>
          </cell>
          <cell r="D4">
            <v>56</v>
          </cell>
        </row>
        <row r="5">
          <cell r="B5">
            <v>15950000</v>
          </cell>
          <cell r="C5">
            <v>2018</v>
          </cell>
          <cell r="D5">
            <v>55</v>
          </cell>
        </row>
        <row r="6">
          <cell r="B6">
            <v>16600000</v>
          </cell>
          <cell r="C6">
            <v>2018</v>
          </cell>
          <cell r="D6">
            <v>54</v>
          </cell>
        </row>
        <row r="7">
          <cell r="B7">
            <v>17250000</v>
          </cell>
          <cell r="C7">
            <v>2018</v>
          </cell>
          <cell r="D7">
            <v>53</v>
          </cell>
        </row>
        <row r="8">
          <cell r="B8">
            <v>17900000</v>
          </cell>
          <cell r="C8">
            <v>2018</v>
          </cell>
          <cell r="D8">
            <v>52</v>
          </cell>
        </row>
        <row r="9">
          <cell r="B9">
            <v>18550000</v>
          </cell>
          <cell r="C9">
            <v>2018</v>
          </cell>
          <cell r="D9">
            <v>51</v>
          </cell>
        </row>
        <row r="10">
          <cell r="B10">
            <v>19200000</v>
          </cell>
          <cell r="C10">
            <v>2018</v>
          </cell>
          <cell r="D10">
            <v>50</v>
          </cell>
        </row>
        <row r="11">
          <cell r="B11">
            <v>19850000</v>
          </cell>
          <cell r="C11">
            <v>2018</v>
          </cell>
          <cell r="D11">
            <v>49</v>
          </cell>
        </row>
        <row r="12">
          <cell r="B12">
            <v>20500000</v>
          </cell>
          <cell r="C12">
            <v>2018</v>
          </cell>
          <cell r="D12">
            <v>48</v>
          </cell>
        </row>
        <row r="13">
          <cell r="B13">
            <v>21150000</v>
          </cell>
          <cell r="C13">
            <v>2018</v>
          </cell>
          <cell r="D13">
            <v>47</v>
          </cell>
        </row>
        <row r="14">
          <cell r="B14">
            <v>21800000</v>
          </cell>
          <cell r="C14">
            <v>2018</v>
          </cell>
          <cell r="D14">
            <v>46</v>
          </cell>
        </row>
        <row r="15">
          <cell r="B15">
            <v>22450000</v>
          </cell>
          <cell r="C15">
            <v>2018</v>
          </cell>
          <cell r="D15">
            <v>45</v>
          </cell>
        </row>
        <row r="16">
          <cell r="B16">
            <v>23100000</v>
          </cell>
          <cell r="C16">
            <v>2018</v>
          </cell>
          <cell r="D16">
            <v>44</v>
          </cell>
        </row>
        <row r="17">
          <cell r="B17">
            <v>23750000</v>
          </cell>
          <cell r="C17">
            <v>2018</v>
          </cell>
          <cell r="D17">
            <v>43</v>
          </cell>
        </row>
        <row r="18">
          <cell r="B18">
            <v>24400000</v>
          </cell>
          <cell r="C18">
            <v>2018</v>
          </cell>
          <cell r="D18">
            <v>42</v>
          </cell>
        </row>
        <row r="19">
          <cell r="B19">
            <v>25050000</v>
          </cell>
          <cell r="C19">
            <v>2018</v>
          </cell>
          <cell r="D19">
            <v>41</v>
          </cell>
        </row>
        <row r="20">
          <cell r="B20">
            <v>25700000</v>
          </cell>
          <cell r="C20">
            <v>2018</v>
          </cell>
          <cell r="D20">
            <v>40</v>
          </cell>
        </row>
        <row r="21">
          <cell r="B21">
            <v>26350000</v>
          </cell>
          <cell r="C21">
            <v>2018</v>
          </cell>
          <cell r="D21">
            <v>39</v>
          </cell>
        </row>
        <row r="22">
          <cell r="B22">
            <v>27000000</v>
          </cell>
          <cell r="C22">
            <v>2018</v>
          </cell>
          <cell r="D22">
            <v>38</v>
          </cell>
        </row>
        <row r="23">
          <cell r="B23">
            <v>27650000</v>
          </cell>
          <cell r="C23">
            <v>2018</v>
          </cell>
          <cell r="D23">
            <v>37</v>
          </cell>
        </row>
        <row r="24">
          <cell r="B24">
            <v>28300000</v>
          </cell>
          <cell r="C24">
            <v>2018</v>
          </cell>
          <cell r="D24">
            <v>36</v>
          </cell>
        </row>
        <row r="25">
          <cell r="B25">
            <v>28950000</v>
          </cell>
          <cell r="C25">
            <v>2018</v>
          </cell>
          <cell r="D25">
            <v>35</v>
          </cell>
        </row>
        <row r="26">
          <cell r="B26">
            <v>29600000</v>
          </cell>
          <cell r="C26">
            <v>2018</v>
          </cell>
          <cell r="D26">
            <v>34</v>
          </cell>
        </row>
        <row r="27">
          <cell r="B27">
            <v>30250000</v>
          </cell>
          <cell r="C27">
            <v>2018</v>
          </cell>
          <cell r="D27">
            <v>33</v>
          </cell>
        </row>
        <row r="28">
          <cell r="B28">
            <v>30900000</v>
          </cell>
          <cell r="C28">
            <v>2018</v>
          </cell>
          <cell r="D28">
            <v>32</v>
          </cell>
        </row>
        <row r="29">
          <cell r="B29">
            <v>31550000</v>
          </cell>
          <cell r="C29">
            <v>2018</v>
          </cell>
          <cell r="D29">
            <v>31</v>
          </cell>
        </row>
        <row r="30">
          <cell r="B30">
            <v>32200000</v>
          </cell>
          <cell r="C30">
            <v>2018</v>
          </cell>
          <cell r="D30">
            <v>30</v>
          </cell>
        </row>
        <row r="31">
          <cell r="B31">
            <v>32850000</v>
          </cell>
          <cell r="C31">
            <v>2018</v>
          </cell>
          <cell r="D31">
            <v>29</v>
          </cell>
        </row>
        <row r="32">
          <cell r="B32">
            <v>35000000</v>
          </cell>
          <cell r="C32">
            <v>2018</v>
          </cell>
          <cell r="D32">
            <v>28</v>
          </cell>
        </row>
        <row r="33">
          <cell r="B33">
            <v>35750000</v>
          </cell>
          <cell r="C33">
            <v>2018</v>
          </cell>
          <cell r="D33">
            <v>27</v>
          </cell>
        </row>
        <row r="34">
          <cell r="B34">
            <v>36500000</v>
          </cell>
          <cell r="C34">
            <v>2018</v>
          </cell>
          <cell r="D34">
            <v>26</v>
          </cell>
        </row>
        <row r="35">
          <cell r="B35">
            <v>37250000</v>
          </cell>
          <cell r="C35">
            <v>2018</v>
          </cell>
          <cell r="D35">
            <v>25</v>
          </cell>
        </row>
        <row r="36">
          <cell r="B36">
            <v>38000000</v>
          </cell>
          <cell r="C36">
            <v>2018</v>
          </cell>
          <cell r="D36">
            <v>24</v>
          </cell>
        </row>
        <row r="37">
          <cell r="B37">
            <v>38750000</v>
          </cell>
          <cell r="C37">
            <v>2018</v>
          </cell>
          <cell r="D37">
            <v>23</v>
          </cell>
        </row>
        <row r="38">
          <cell r="B38">
            <v>39500000</v>
          </cell>
          <cell r="C38">
            <v>2018</v>
          </cell>
          <cell r="D38">
            <v>22</v>
          </cell>
        </row>
        <row r="39">
          <cell r="B39">
            <v>40250000</v>
          </cell>
          <cell r="C39">
            <v>2018</v>
          </cell>
          <cell r="D39">
            <v>21</v>
          </cell>
        </row>
        <row r="40">
          <cell r="B40">
            <v>41000000</v>
          </cell>
          <cell r="C40">
            <v>2018</v>
          </cell>
          <cell r="D40">
            <v>20</v>
          </cell>
        </row>
        <row r="41">
          <cell r="B41">
            <v>41750000</v>
          </cell>
          <cell r="C41">
            <v>2018</v>
          </cell>
          <cell r="D41">
            <v>19</v>
          </cell>
        </row>
        <row r="42">
          <cell r="B42">
            <v>42500000</v>
          </cell>
          <cell r="C42">
            <v>2018</v>
          </cell>
          <cell r="D42">
            <v>18</v>
          </cell>
        </row>
        <row r="43">
          <cell r="B43">
            <v>43250000</v>
          </cell>
          <cell r="C43">
            <v>2018</v>
          </cell>
          <cell r="D43">
            <v>17</v>
          </cell>
        </row>
        <row r="44">
          <cell r="B44">
            <v>44000000</v>
          </cell>
          <cell r="C44">
            <v>2018</v>
          </cell>
          <cell r="D44">
            <v>16</v>
          </cell>
        </row>
        <row r="45">
          <cell r="B45">
            <v>44750000</v>
          </cell>
          <cell r="C45">
            <v>2018</v>
          </cell>
          <cell r="D45">
            <v>15</v>
          </cell>
        </row>
        <row r="46">
          <cell r="B46">
            <v>45500000</v>
          </cell>
          <cell r="C46">
            <v>2018</v>
          </cell>
          <cell r="D46">
            <v>14</v>
          </cell>
        </row>
        <row r="47">
          <cell r="B47">
            <v>46250000</v>
          </cell>
          <cell r="C47">
            <v>2018</v>
          </cell>
          <cell r="D47">
            <v>13</v>
          </cell>
        </row>
        <row r="48">
          <cell r="B48">
            <v>47000000</v>
          </cell>
          <cell r="C48">
            <v>2018</v>
          </cell>
          <cell r="D48">
            <v>12</v>
          </cell>
        </row>
        <row r="49">
          <cell r="B49">
            <v>47750000</v>
          </cell>
          <cell r="C49">
            <v>2018</v>
          </cell>
          <cell r="D49">
            <v>11</v>
          </cell>
        </row>
        <row r="50">
          <cell r="B50">
            <v>48500000</v>
          </cell>
          <cell r="C50">
            <v>2018</v>
          </cell>
          <cell r="D50">
            <v>10</v>
          </cell>
        </row>
        <row r="51">
          <cell r="B51">
            <v>49250000</v>
          </cell>
          <cell r="C51">
            <v>2018</v>
          </cell>
          <cell r="D51">
            <v>9</v>
          </cell>
        </row>
        <row r="52">
          <cell r="B52">
            <v>50000000</v>
          </cell>
          <cell r="C52">
            <v>2018</v>
          </cell>
          <cell r="D52">
            <v>8</v>
          </cell>
        </row>
        <row r="53">
          <cell r="B53">
            <v>50750000</v>
          </cell>
          <cell r="C53">
            <v>2018</v>
          </cell>
          <cell r="D53">
            <v>7</v>
          </cell>
        </row>
        <row r="54">
          <cell r="B54">
            <v>51500000</v>
          </cell>
          <cell r="C54">
            <v>2018</v>
          </cell>
          <cell r="D54">
            <v>6</v>
          </cell>
        </row>
        <row r="55">
          <cell r="B55">
            <v>52250000</v>
          </cell>
          <cell r="C55">
            <v>2018</v>
          </cell>
          <cell r="D55">
            <v>5</v>
          </cell>
        </row>
        <row r="56">
          <cell r="B56">
            <v>52250000</v>
          </cell>
          <cell r="C56">
            <v>2018</v>
          </cell>
          <cell r="D56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7" sqref="A7"/>
    </sheetView>
  </sheetViews>
  <sheetFormatPr baseColWidth="10" defaultRowHeight="15"/>
  <cols>
    <col min="4" max="4" width="15.28515625" customWidth="1"/>
  </cols>
  <sheetData>
    <row r="1" spans="1:8">
      <c r="A1" s="42" t="s">
        <v>0</v>
      </c>
      <c r="B1" s="42"/>
      <c r="C1" s="42"/>
      <c r="D1" s="42"/>
      <c r="E1" s="42"/>
      <c r="F1" s="42"/>
      <c r="G1" s="42"/>
      <c r="H1" s="42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158</v>
      </c>
      <c r="D6" t="s">
        <v>8</v>
      </c>
      <c r="E6" t="s">
        <v>9</v>
      </c>
      <c r="G6" t="s">
        <v>10</v>
      </c>
    </row>
    <row r="7" spans="1:8" ht="15.75" thickBot="1"/>
    <row r="8" spans="1:8" ht="15.75" thickBot="1">
      <c r="A8" s="39" t="s">
        <v>2</v>
      </c>
      <c r="B8" s="40"/>
      <c r="C8" s="40"/>
      <c r="D8" s="40"/>
      <c r="E8" s="40"/>
      <c r="F8" s="40"/>
      <c r="G8" s="40"/>
      <c r="H8" s="41"/>
    </row>
    <row r="9" spans="1:8">
      <c r="A9" s="5"/>
      <c r="B9" s="5"/>
      <c r="C9" s="5"/>
      <c r="D9" s="5"/>
      <c r="E9" s="5"/>
      <c r="F9" s="5"/>
      <c r="G9" s="5"/>
      <c r="H9" s="6"/>
    </row>
    <row r="10" spans="1:8">
      <c r="A10" s="4" t="s">
        <v>12</v>
      </c>
      <c r="B10" s="5"/>
      <c r="C10" s="5"/>
      <c r="D10" s="5"/>
      <c r="E10" s="5"/>
      <c r="F10" s="5"/>
      <c r="G10" s="5"/>
      <c r="H10" s="6"/>
    </row>
    <row r="11" spans="1:8">
      <c r="A11" s="4" t="s">
        <v>18</v>
      </c>
      <c r="B11" s="5"/>
      <c r="C11" s="5"/>
      <c r="D11" s="5"/>
      <c r="E11" s="5"/>
      <c r="F11" s="5"/>
      <c r="G11" s="5"/>
      <c r="H11" s="6"/>
    </row>
    <row r="12" spans="1:8">
      <c r="A12" s="4"/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39" t="s">
        <v>3</v>
      </c>
      <c r="B19" s="40"/>
      <c r="C19" s="40"/>
      <c r="D19" s="40"/>
      <c r="E19" s="40"/>
      <c r="F19" s="40"/>
      <c r="G19" s="40"/>
      <c r="H19" s="41"/>
    </row>
    <row r="20" spans="1:8">
      <c r="A20" s="1"/>
      <c r="B20" s="2"/>
      <c r="C20" s="2"/>
      <c r="D20" s="2"/>
      <c r="E20" s="2"/>
      <c r="F20" s="2"/>
      <c r="G20" s="2"/>
      <c r="H20" s="3"/>
    </row>
    <row r="21" spans="1:8" ht="15.75">
      <c r="A21" s="11" t="s">
        <v>17</v>
      </c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39" t="s">
        <v>4</v>
      </c>
      <c r="B29" s="40"/>
      <c r="C29" s="40"/>
      <c r="D29" s="40"/>
      <c r="E29" s="40"/>
      <c r="F29" s="40"/>
      <c r="G29" s="40"/>
      <c r="H29" s="41"/>
    </row>
    <row r="30" spans="1:8">
      <c r="A30" s="1" t="s">
        <v>15</v>
      </c>
      <c r="B30" s="2"/>
      <c r="C30" s="2"/>
      <c r="D30" s="2"/>
      <c r="E30" s="2"/>
      <c r="F30" s="2"/>
      <c r="G30" s="2"/>
      <c r="H30" s="3"/>
    </row>
    <row r="31" spans="1:8">
      <c r="A31" s="4" t="s">
        <v>13</v>
      </c>
      <c r="B31" s="5"/>
      <c r="C31" s="5"/>
      <c r="D31" s="5"/>
      <c r="E31" s="5"/>
      <c r="F31" s="5"/>
      <c r="G31" s="5"/>
      <c r="H31" s="6"/>
    </row>
    <row r="32" spans="1:8">
      <c r="A32" s="4" t="s">
        <v>14</v>
      </c>
      <c r="B32" s="5"/>
      <c r="C32" s="5"/>
      <c r="D32" s="5"/>
      <c r="E32" s="5"/>
      <c r="F32" s="5"/>
      <c r="G32" s="5"/>
      <c r="H32" s="6"/>
    </row>
    <row r="33" spans="1:8" ht="15.75" thickBot="1">
      <c r="A33" s="7" t="s">
        <v>11</v>
      </c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23" sqref="D23"/>
    </sheetView>
  </sheetViews>
  <sheetFormatPr baseColWidth="10" defaultRowHeight="15.75"/>
  <cols>
    <col min="1" max="1" width="34.7109375" style="12" customWidth="1"/>
    <col min="2" max="2" width="11.42578125" style="12"/>
    <col min="3" max="4" width="12.28515625" style="12" customWidth="1"/>
    <col min="5" max="5" width="12.85546875" style="12" customWidth="1"/>
    <col min="6" max="6" width="14.28515625" style="12" customWidth="1"/>
    <col min="7" max="7" width="14.140625" style="12" customWidth="1"/>
    <col min="8" max="8" width="13.7109375" style="12" customWidth="1"/>
    <col min="9" max="16384" width="11.42578125" style="12"/>
  </cols>
  <sheetData>
    <row r="1" spans="1:8">
      <c r="B1" s="13" t="s">
        <v>19</v>
      </c>
    </row>
    <row r="2" spans="1:8">
      <c r="A2" s="12" t="s">
        <v>20</v>
      </c>
    </row>
    <row r="3" spans="1:8" customFormat="1">
      <c r="A3" s="12" t="s">
        <v>21</v>
      </c>
    </row>
    <row r="4" spans="1:8" ht="16.5" thickBot="1"/>
    <row r="5" spans="1:8" ht="16.5" thickBot="1">
      <c r="A5" s="47" t="s">
        <v>22</v>
      </c>
      <c r="B5" s="49" t="s">
        <v>16</v>
      </c>
      <c r="C5" s="51" t="s">
        <v>23</v>
      </c>
      <c r="D5" s="53" t="s">
        <v>24</v>
      </c>
      <c r="E5" s="54"/>
      <c r="F5" s="55"/>
      <c r="G5" s="51" t="s">
        <v>25</v>
      </c>
      <c r="H5" s="51" t="s">
        <v>26</v>
      </c>
    </row>
    <row r="6" spans="1:8">
      <c r="A6" s="48"/>
      <c r="B6" s="50"/>
      <c r="C6" s="52"/>
      <c r="D6" s="14" t="s">
        <v>27</v>
      </c>
      <c r="E6" s="14" t="s">
        <v>28</v>
      </c>
      <c r="F6" s="14" t="s">
        <v>29</v>
      </c>
      <c r="G6" s="52"/>
      <c r="H6" s="52"/>
    </row>
    <row r="7" spans="1:8">
      <c r="A7" s="15" t="s">
        <v>30</v>
      </c>
      <c r="B7" s="16">
        <v>500</v>
      </c>
      <c r="C7" s="17"/>
      <c r="D7" s="18">
        <v>500</v>
      </c>
      <c r="E7" s="18"/>
      <c r="F7" s="18"/>
      <c r="G7" s="18"/>
      <c r="H7" s="19"/>
    </row>
    <row r="8" spans="1:8">
      <c r="A8" s="20" t="s">
        <v>31</v>
      </c>
      <c r="B8" s="21">
        <v>900</v>
      </c>
      <c r="C8" s="22"/>
      <c r="D8" s="23"/>
      <c r="E8" s="23"/>
      <c r="F8" s="23">
        <f>B8/30</f>
        <v>30</v>
      </c>
      <c r="G8" s="23"/>
      <c r="H8" s="24"/>
    </row>
    <row r="9" spans="1:8">
      <c r="A9" s="20" t="s">
        <v>32</v>
      </c>
      <c r="B9" s="21">
        <v>300</v>
      </c>
      <c r="C9" s="22"/>
      <c r="D9" s="23"/>
      <c r="E9" s="23"/>
      <c r="F9" s="23">
        <f>B9/30</f>
        <v>10</v>
      </c>
      <c r="G9" s="23"/>
      <c r="H9" s="24"/>
    </row>
    <row r="10" spans="1:8">
      <c r="A10" s="20" t="s">
        <v>33</v>
      </c>
      <c r="B10" s="21">
        <v>150000</v>
      </c>
      <c r="C10" s="22"/>
      <c r="D10" s="23"/>
      <c r="E10" s="23"/>
      <c r="F10" s="25">
        <f>((B10/3)/12)/30</f>
        <v>138.88888888888889</v>
      </c>
      <c r="G10" s="23"/>
      <c r="H10" s="24"/>
    </row>
    <row r="11" spans="1:8">
      <c r="A11" s="20" t="s">
        <v>34</v>
      </c>
      <c r="B11" s="21">
        <v>8000</v>
      </c>
      <c r="C11" s="22"/>
      <c r="D11" s="23"/>
      <c r="E11" s="23">
        <f>B11/25</f>
        <v>320</v>
      </c>
      <c r="F11" s="23"/>
      <c r="G11" s="23"/>
      <c r="H11" s="24"/>
    </row>
    <row r="12" spans="1:8">
      <c r="A12" s="20" t="s">
        <v>35</v>
      </c>
      <c r="B12" s="21">
        <v>1200</v>
      </c>
      <c r="C12" s="22">
        <f>B12</f>
        <v>1200</v>
      </c>
      <c r="D12" s="23"/>
      <c r="E12" s="23"/>
      <c r="F12" s="23"/>
      <c r="G12" s="23"/>
      <c r="H12" s="24"/>
    </row>
    <row r="13" spans="1:8">
      <c r="A13" s="20" t="s">
        <v>36</v>
      </c>
      <c r="B13" s="21">
        <v>200</v>
      </c>
      <c r="C13" s="22">
        <f>B13</f>
        <v>200</v>
      </c>
      <c r="D13" s="23"/>
      <c r="E13" s="23"/>
      <c r="F13" s="23"/>
      <c r="G13" s="23"/>
      <c r="H13" s="24"/>
    </row>
    <row r="14" spans="1:8">
      <c r="A14" s="20" t="s">
        <v>37</v>
      </c>
      <c r="B14" s="21">
        <v>300</v>
      </c>
      <c r="C14" s="22"/>
      <c r="D14" s="23">
        <f>B14/30</f>
        <v>10</v>
      </c>
      <c r="E14" s="23"/>
      <c r="F14" s="23"/>
      <c r="G14" s="23"/>
      <c r="H14" s="24"/>
    </row>
    <row r="15" spans="1:8">
      <c r="A15" s="20" t="s">
        <v>38</v>
      </c>
      <c r="B15" s="21">
        <v>300</v>
      </c>
      <c r="C15" s="22">
        <v>300</v>
      </c>
      <c r="D15" s="23"/>
      <c r="E15" s="23"/>
      <c r="F15" s="23"/>
      <c r="G15" s="23"/>
      <c r="H15" s="24"/>
    </row>
    <row r="16" spans="1:8">
      <c r="A16" s="20" t="s">
        <v>39</v>
      </c>
      <c r="B16" s="21">
        <v>500</v>
      </c>
      <c r="C16" s="22"/>
      <c r="D16" s="23"/>
      <c r="E16" s="23"/>
      <c r="F16" s="23"/>
      <c r="G16" s="23">
        <v>500</v>
      </c>
      <c r="H16" s="24"/>
    </row>
    <row r="17" spans="1:8">
      <c r="A17" s="20" t="s">
        <v>40</v>
      </c>
      <c r="B17" s="21">
        <v>100</v>
      </c>
      <c r="C17" s="22"/>
      <c r="D17" s="23"/>
      <c r="E17" s="23"/>
      <c r="F17" s="23"/>
      <c r="G17" s="23"/>
      <c r="H17" s="24">
        <v>100</v>
      </c>
    </row>
    <row r="18" spans="1:8">
      <c r="A18" s="20" t="s">
        <v>41</v>
      </c>
      <c r="B18" s="21">
        <v>3000</v>
      </c>
      <c r="C18" s="22">
        <v>3000</v>
      </c>
      <c r="D18" s="23"/>
      <c r="E18" s="23"/>
      <c r="F18" s="23"/>
      <c r="G18" s="23"/>
      <c r="H18" s="24"/>
    </row>
    <row r="19" spans="1:8">
      <c r="A19" s="26" t="s">
        <v>42</v>
      </c>
      <c r="B19" s="27">
        <v>6000</v>
      </c>
      <c r="C19" s="28">
        <v>6000</v>
      </c>
      <c r="D19" s="38"/>
      <c r="E19" s="38"/>
      <c r="F19" s="38"/>
      <c r="G19" s="38"/>
      <c r="H19" s="29"/>
    </row>
    <row r="20" spans="1:8" ht="16.5" thickBot="1">
      <c r="A20" s="30" t="s">
        <v>43</v>
      </c>
      <c r="B20" s="31"/>
      <c r="C20" s="32">
        <f>SUM(C7:C19)</f>
        <v>10700</v>
      </c>
      <c r="D20" s="33">
        <f t="shared" ref="D20:H20" si="0">SUM(D7:D19)</f>
        <v>510</v>
      </c>
      <c r="E20" s="33">
        <f t="shared" si="0"/>
        <v>320</v>
      </c>
      <c r="F20" s="34">
        <f t="shared" si="0"/>
        <v>178.88888888888889</v>
      </c>
      <c r="G20" s="33">
        <f t="shared" si="0"/>
        <v>500</v>
      </c>
      <c r="H20" s="35">
        <f t="shared" si="0"/>
        <v>100</v>
      </c>
    </row>
    <row r="21" spans="1:8">
      <c r="A21" s="36" t="s">
        <v>44</v>
      </c>
      <c r="C21" s="37"/>
      <c r="D21" s="43">
        <f>D20+E20+F20</f>
        <v>1008.8888888888889</v>
      </c>
      <c r="E21" s="44"/>
      <c r="F21" s="44"/>
      <c r="G21" s="37"/>
      <c r="H21" s="37"/>
    </row>
    <row r="22" spans="1:8">
      <c r="A22" s="12" t="s">
        <v>45</v>
      </c>
      <c r="C22" s="37"/>
      <c r="D22" s="56">
        <f>D21+500</f>
        <v>1508.8888888888889</v>
      </c>
      <c r="E22" s="45"/>
      <c r="F22" s="46"/>
      <c r="G22" s="37"/>
      <c r="H22" s="37"/>
    </row>
  </sheetData>
  <mergeCells count="8">
    <mergeCell ref="G5:G6"/>
    <mergeCell ref="H5:H6"/>
    <mergeCell ref="D21:F21"/>
    <mergeCell ref="D22:F22"/>
    <mergeCell ref="A5:A6"/>
    <mergeCell ref="B5:B6"/>
    <mergeCell ref="C5:C6"/>
    <mergeCell ref="D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94"/>
  <sheetViews>
    <sheetView workbookViewId="0">
      <selection activeCell="E35" sqref="E35"/>
    </sheetView>
  </sheetViews>
  <sheetFormatPr baseColWidth="10" defaultRowHeight="15"/>
  <cols>
    <col min="1" max="1" width="24.5703125" customWidth="1"/>
  </cols>
  <sheetData>
    <row r="1" spans="1:19">
      <c r="A1" s="57"/>
      <c r="B1" s="58" t="s">
        <v>46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57" t="s">
        <v>47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>
      <c r="A3" s="57" t="s">
        <v>48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>
      <c r="A4" s="57" t="s">
        <v>49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19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>
      <c r="A6" s="59" t="s">
        <v>50</v>
      </c>
      <c r="B6" s="59" t="s">
        <v>51</v>
      </c>
      <c r="C6" s="59" t="s">
        <v>52</v>
      </c>
      <c r="D6" s="59" t="s">
        <v>53</v>
      </c>
      <c r="E6" s="59" t="s">
        <v>16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>
      <c r="A7" s="60" t="s">
        <v>54</v>
      </c>
      <c r="B7" s="61" t="s">
        <v>55</v>
      </c>
      <c r="C7" s="61">
        <v>40</v>
      </c>
      <c r="D7" s="61" t="s">
        <v>56</v>
      </c>
      <c r="E7" s="62">
        <v>40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>
      <c r="A8" s="60" t="s">
        <v>57</v>
      </c>
      <c r="B8" s="61" t="s">
        <v>58</v>
      </c>
      <c r="C8" s="61">
        <v>300</v>
      </c>
      <c r="D8" s="61">
        <v>0.125</v>
      </c>
      <c r="E8" s="63">
        <v>37.5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19">
      <c r="A9" s="60" t="s">
        <v>59</v>
      </c>
      <c r="B9" s="61" t="s">
        <v>58</v>
      </c>
      <c r="C9" s="61">
        <v>40</v>
      </c>
      <c r="D9" s="61">
        <v>0.125</v>
      </c>
      <c r="E9" s="63">
        <v>5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>
      <c r="A10" s="60" t="s">
        <v>60</v>
      </c>
      <c r="B10" s="61" t="s">
        <v>58</v>
      </c>
      <c r="C10" s="61">
        <v>40</v>
      </c>
      <c r="D10" s="61">
        <v>0.125</v>
      </c>
      <c r="E10" s="63">
        <v>5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19">
      <c r="A11" s="60" t="s">
        <v>61</v>
      </c>
      <c r="B11" s="61" t="s">
        <v>62</v>
      </c>
      <c r="C11" s="61">
        <v>10</v>
      </c>
      <c r="D11" s="64">
        <v>0.25</v>
      </c>
      <c r="E11" s="63">
        <v>2.5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>
      <c r="A12" s="60" t="s">
        <v>63</v>
      </c>
      <c r="B12" s="61" t="s">
        <v>58</v>
      </c>
      <c r="C12" s="61">
        <v>110</v>
      </c>
      <c r="D12" s="61">
        <v>0.125</v>
      </c>
      <c r="E12" s="63">
        <v>13.75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19">
      <c r="A13" s="60" t="s">
        <v>64</v>
      </c>
      <c r="B13" s="61" t="s">
        <v>65</v>
      </c>
      <c r="C13" s="61">
        <v>50</v>
      </c>
      <c r="D13" s="61">
        <v>10</v>
      </c>
      <c r="E13" s="63">
        <v>5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>
      <c r="A14" s="60" t="s">
        <v>66</v>
      </c>
      <c r="B14" s="61" t="s">
        <v>55</v>
      </c>
      <c r="C14" s="61">
        <v>84</v>
      </c>
      <c r="D14" s="61">
        <v>2</v>
      </c>
      <c r="E14" s="63">
        <v>14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19">
      <c r="A15" s="65" t="s">
        <v>67</v>
      </c>
      <c r="B15" s="66"/>
      <c r="C15" s="66"/>
      <c r="D15" s="67"/>
      <c r="E15" s="68">
        <f>SUM(E7:E14)</f>
        <v>122.75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9">
      <c r="A16" s="57"/>
      <c r="B16" s="57"/>
      <c r="C16" s="57"/>
      <c r="D16" s="57"/>
      <c r="E16" s="69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>
      <c r="A17" s="70" t="s">
        <v>68</v>
      </c>
      <c r="B17" s="71"/>
      <c r="C17" s="71"/>
      <c r="D17" s="71"/>
      <c r="E17" s="72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>
      <c r="A18" s="60" t="s">
        <v>69</v>
      </c>
      <c r="B18" s="73" t="s">
        <v>70</v>
      </c>
      <c r="C18" s="74"/>
      <c r="D18" s="74"/>
      <c r="E18" s="75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>
      <c r="A19" s="60" t="s">
        <v>71</v>
      </c>
      <c r="B19" s="60"/>
      <c r="C19" s="60"/>
      <c r="D19" s="61" t="s">
        <v>72</v>
      </c>
      <c r="E19" s="62">
        <v>11.57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>
      <c r="A20" s="76" t="s">
        <v>73</v>
      </c>
      <c r="B20" s="77"/>
      <c r="C20" s="78"/>
      <c r="D20" s="61" t="s">
        <v>74</v>
      </c>
      <c r="E20" s="62">
        <v>17.36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>
      <c r="A21" s="65" t="s">
        <v>75</v>
      </c>
      <c r="B21" s="66"/>
      <c r="C21" s="66"/>
      <c r="D21" s="67"/>
      <c r="E21" s="68">
        <f>SUM(E19:E20)</f>
        <v>28.93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>
      <c r="A22" s="79"/>
      <c r="B22" s="79"/>
      <c r="C22" s="79"/>
      <c r="D22" s="79"/>
      <c r="E22" s="8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>
      <c r="A23" s="81" t="s">
        <v>76</v>
      </c>
      <c r="B23" s="82"/>
      <c r="C23" s="82"/>
      <c r="D23" s="82"/>
      <c r="E23" s="83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>
      <c r="A24" s="60" t="s">
        <v>77</v>
      </c>
      <c r="B24" s="60" t="s">
        <v>78</v>
      </c>
      <c r="C24" s="60"/>
      <c r="D24" s="61" t="s">
        <v>79</v>
      </c>
      <c r="E24" s="84">
        <v>3.125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>
      <c r="A25" s="60" t="s">
        <v>80</v>
      </c>
      <c r="B25" s="61" t="s">
        <v>81</v>
      </c>
      <c r="C25" s="60" t="s">
        <v>82</v>
      </c>
      <c r="D25" s="61">
        <v>5</v>
      </c>
      <c r="E25" s="85">
        <v>9.6000000000000002E-2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>
      <c r="A26" s="86" t="s">
        <v>83</v>
      </c>
      <c r="B26" s="87"/>
      <c r="C26" s="66"/>
      <c r="D26" s="67"/>
      <c r="E26" s="88">
        <f>SUM(E24:E25)</f>
        <v>3.2210000000000001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15.75" thickBot="1">
      <c r="A27" s="57"/>
      <c r="B27" s="57"/>
      <c r="C27" s="57"/>
      <c r="D27" s="57"/>
      <c r="E27" s="69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t="15.75" thickBot="1">
      <c r="A28" s="89" t="s">
        <v>84</v>
      </c>
      <c r="B28" s="57"/>
      <c r="C28" s="57"/>
      <c r="D28" s="57"/>
      <c r="E28" s="90">
        <v>154.9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</row>
    <row r="54" spans="1:19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  <row r="60" spans="1:19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</row>
    <row r="86" spans="1:19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</row>
    <row r="87" spans="1:19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</row>
    <row r="88" spans="1:19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</row>
    <row r="89" spans="1:19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</row>
    <row r="90" spans="1:19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</row>
    <row r="91" spans="1:19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</row>
    <row r="92" spans="1:19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</row>
    <row r="93" spans="1:19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</row>
    <row r="94" spans="1:19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</row>
    <row r="95" spans="1:19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</row>
    <row r="96" spans="1:19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</row>
    <row r="98" spans="1:19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</row>
    <row r="99" spans="1:19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</row>
    <row r="100" spans="1:19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</row>
    <row r="101" spans="1:19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</row>
    <row r="102" spans="1:19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</row>
    <row r="103" spans="1:19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</row>
    <row r="104" spans="1:19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1:19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</row>
    <row r="106" spans="1:19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</row>
    <row r="107" spans="1:19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</row>
    <row r="108" spans="1:19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</row>
    <row r="109" spans="1:19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</row>
    <row r="110" spans="1:19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</row>
    <row r="111" spans="1:19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</row>
    <row r="112" spans="1:19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</row>
    <row r="113" spans="1:19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</row>
    <row r="114" spans="1:19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</row>
    <row r="115" spans="1:19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</row>
    <row r="116" spans="1:19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</row>
    <row r="117" spans="1:19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</row>
    <row r="118" spans="1:19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</row>
    <row r="119" spans="1:19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</row>
    <row r="120" spans="1:19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</row>
    <row r="121" spans="1:19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</row>
    <row r="122" spans="1:19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</row>
    <row r="123" spans="1:19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</row>
    <row r="124" spans="1:19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</row>
    <row r="125" spans="1:19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</row>
    <row r="126" spans="1:19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</row>
    <row r="127" spans="1:19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</row>
    <row r="128" spans="1:19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</row>
    <row r="129" spans="1:19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1:19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1:19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1:19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  <row r="133" spans="1:19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</row>
    <row r="134" spans="1:19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</row>
    <row r="135" spans="1:19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</row>
    <row r="136" spans="1:19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</row>
    <row r="137" spans="1:19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</row>
    <row r="138" spans="1:19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</row>
    <row r="139" spans="1:19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</row>
    <row r="140" spans="1:19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</row>
    <row r="141" spans="1:19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</row>
    <row r="142" spans="1:19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</row>
    <row r="143" spans="1:19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</row>
    <row r="144" spans="1:19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</row>
    <row r="145" spans="1:19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</row>
    <row r="146" spans="1:19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</row>
    <row r="147" spans="1:19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</row>
    <row r="148" spans="1:19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</row>
    <row r="149" spans="1:19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</row>
    <row r="150" spans="1:19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</row>
    <row r="151" spans="1:19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</row>
    <row r="152" spans="1:19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</row>
    <row r="153" spans="1:19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</row>
    <row r="154" spans="1:19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</row>
    <row r="155" spans="1:19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</row>
    <row r="156" spans="1:19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</row>
    <row r="157" spans="1:19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</row>
    <row r="158" spans="1:19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</row>
    <row r="159" spans="1:19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</row>
    <row r="160" spans="1:19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</row>
    <row r="161" spans="1:19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</row>
    <row r="162" spans="1:19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</row>
    <row r="163" spans="1:19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</row>
    <row r="164" spans="1:19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</row>
    <row r="165" spans="1:19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</row>
    <row r="166" spans="1:19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</row>
    <row r="167" spans="1:19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</row>
    <row r="168" spans="1:19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</row>
    <row r="169" spans="1:19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</row>
    <row r="170" spans="1:19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</row>
    <row r="171" spans="1:19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</row>
    <row r="172" spans="1:19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</row>
    <row r="173" spans="1:19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</row>
    <row r="174" spans="1:19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</row>
    <row r="175" spans="1:19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</row>
    <row r="176" spans="1:19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</row>
    <row r="177" spans="1:19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</row>
    <row r="178" spans="1:19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1:19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1:19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1:19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  <row r="182" spans="1:19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</row>
    <row r="183" spans="1:19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</row>
    <row r="184" spans="1:19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</row>
    <row r="185" spans="1:19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</row>
    <row r="186" spans="1:19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</row>
    <row r="187" spans="1:19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</row>
    <row r="188" spans="1:19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</row>
    <row r="189" spans="1:19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</row>
    <row r="190" spans="1:19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</row>
    <row r="191" spans="1:19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</row>
    <row r="192" spans="1:19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</row>
    <row r="193" spans="1:19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</row>
    <row r="194" spans="1:19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</row>
  </sheetData>
  <mergeCells count="6">
    <mergeCell ref="A15:D15"/>
    <mergeCell ref="A17:E17"/>
    <mergeCell ref="B18:E18"/>
    <mergeCell ref="A20:C20"/>
    <mergeCell ref="A21:D21"/>
    <mergeCell ref="C26:D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54"/>
  <sheetViews>
    <sheetView tabSelected="1" workbookViewId="0">
      <selection activeCell="B28" sqref="B28"/>
    </sheetView>
  </sheetViews>
  <sheetFormatPr baseColWidth="10" defaultRowHeight="15"/>
  <cols>
    <col min="1" max="1" width="3" customWidth="1"/>
    <col min="2" max="2" width="33.85546875" customWidth="1"/>
    <col min="3" max="3" width="12" customWidth="1"/>
    <col min="4" max="4" width="5.140625" customWidth="1"/>
    <col min="5" max="5" width="14.5703125" customWidth="1"/>
    <col min="6" max="6" width="14.7109375" customWidth="1"/>
    <col min="7" max="37" width="3.7109375" customWidth="1"/>
    <col min="38" max="39" width="2.7109375" customWidth="1"/>
  </cols>
  <sheetData>
    <row r="1" spans="1:40" ht="18.75">
      <c r="A1" s="57"/>
      <c r="B1" s="91" t="s">
        <v>85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92"/>
      <c r="AM1" s="92"/>
    </row>
    <row r="2" spans="1:40" ht="15.75">
      <c r="A2" s="57"/>
      <c r="B2" s="93" t="s">
        <v>86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92"/>
      <c r="AM2" s="92"/>
    </row>
    <row r="3" spans="1:40">
      <c r="A3" s="94" t="s">
        <v>87</v>
      </c>
      <c r="B3" s="94" t="s">
        <v>88</v>
      </c>
      <c r="C3" s="94" t="s">
        <v>89</v>
      </c>
      <c r="D3" s="95"/>
      <c r="E3" s="96" t="s">
        <v>90</v>
      </c>
      <c r="F3" s="96" t="s">
        <v>90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7"/>
      <c r="AL3" s="98"/>
      <c r="AM3" s="98"/>
    </row>
    <row r="4" spans="1:40">
      <c r="A4" s="94"/>
      <c r="B4" s="94"/>
      <c r="C4" s="94"/>
      <c r="D4" s="99"/>
      <c r="E4" s="100" t="s">
        <v>91</v>
      </c>
      <c r="F4" s="100" t="s">
        <v>92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1"/>
      <c r="AL4" s="92"/>
      <c r="AM4" s="92"/>
    </row>
    <row r="5" spans="1:40">
      <c r="A5" s="102">
        <v>1</v>
      </c>
      <c r="B5" s="92" t="s">
        <v>93</v>
      </c>
      <c r="C5" s="103"/>
      <c r="D5" s="104" t="e">
        <f>VLOOKUP(C5,[1]Hoja4!$B$2:$D$56,3)</f>
        <v>#N/A</v>
      </c>
      <c r="E5" s="112"/>
      <c r="F5" s="112"/>
      <c r="G5" s="105"/>
    </row>
    <row r="6" spans="1:40">
      <c r="A6" s="102">
        <v>2</v>
      </c>
      <c r="B6" s="92" t="s">
        <v>94</v>
      </c>
      <c r="C6" s="106"/>
      <c r="D6" s="104" t="e">
        <f>VLOOKUP(C6,[1]Hoja4!$B$2:$D$56,3)</f>
        <v>#N/A</v>
      </c>
      <c r="E6" s="105" t="s">
        <v>95</v>
      </c>
      <c r="F6" s="105" t="s">
        <v>95</v>
      </c>
      <c r="G6" s="105"/>
    </row>
    <row r="7" spans="1:40">
      <c r="A7" s="102">
        <v>3</v>
      </c>
      <c r="B7" s="92" t="s">
        <v>96</v>
      </c>
      <c r="C7" s="106"/>
      <c r="D7" s="104" t="e">
        <f>VLOOKUP(C7,[1]Hoja4!$B$2:$D$56,3)</f>
        <v>#N/A</v>
      </c>
      <c r="E7" s="92" t="s">
        <v>97</v>
      </c>
      <c r="F7" s="92" t="s">
        <v>97</v>
      </c>
      <c r="G7" s="105"/>
    </row>
    <row r="8" spans="1:40">
      <c r="A8" s="102">
        <v>4</v>
      </c>
      <c r="B8" s="92" t="s">
        <v>98</v>
      </c>
      <c r="C8" s="103"/>
      <c r="D8" s="104" t="e">
        <f>VLOOKUP(C8,[1]Hoja4!$B$2:$D$56,3)</f>
        <v>#N/A</v>
      </c>
      <c r="E8" s="92" t="s">
        <v>95</v>
      </c>
      <c r="F8" s="112"/>
      <c r="G8" s="105"/>
    </row>
    <row r="9" spans="1:40">
      <c r="A9" s="102">
        <v>5</v>
      </c>
      <c r="B9" s="92" t="s">
        <v>99</v>
      </c>
      <c r="C9" s="107"/>
      <c r="E9" s="92" t="s">
        <v>97</v>
      </c>
      <c r="F9" s="92" t="s">
        <v>95</v>
      </c>
      <c r="G9" s="105"/>
    </row>
    <row r="10" spans="1:40">
      <c r="A10" s="102">
        <v>6</v>
      </c>
      <c r="B10" s="92" t="s">
        <v>100</v>
      </c>
      <c r="C10" s="103"/>
      <c r="D10" s="104" t="e">
        <f>VLOOKUP(C10,[1]Hoja4!$B$2:$D$56,3)</f>
        <v>#N/A</v>
      </c>
      <c r="E10" s="112"/>
      <c r="F10" s="112"/>
      <c r="G10" s="105"/>
    </row>
    <row r="11" spans="1:40">
      <c r="A11" s="102">
        <v>7</v>
      </c>
      <c r="B11" s="92" t="s">
        <v>101</v>
      </c>
      <c r="C11" s="106"/>
      <c r="D11" s="104" t="e">
        <f>VLOOKUP(C11,[1]Hoja4!$B$2:$D$56,3)</f>
        <v>#N/A</v>
      </c>
      <c r="E11" s="112"/>
      <c r="F11" s="112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</row>
    <row r="12" spans="1:40">
      <c r="A12" s="102">
        <v>8</v>
      </c>
      <c r="B12" s="92" t="s">
        <v>102</v>
      </c>
      <c r="C12" s="106"/>
      <c r="D12" s="104" t="e">
        <f>VLOOKUP(C12,[1]Hoja4!$B$2:$D$56,3)</f>
        <v>#N/A</v>
      </c>
      <c r="E12" s="112"/>
      <c r="F12" s="112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</row>
    <row r="13" spans="1:40">
      <c r="A13" s="102">
        <v>9</v>
      </c>
      <c r="B13" s="92" t="s">
        <v>103</v>
      </c>
      <c r="C13" s="106"/>
      <c r="E13" s="92" t="s">
        <v>97</v>
      </c>
      <c r="F13" s="92" t="s">
        <v>97</v>
      </c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</row>
    <row r="14" spans="1:40">
      <c r="A14" s="102">
        <v>10</v>
      </c>
      <c r="B14" s="92" t="s">
        <v>104</v>
      </c>
      <c r="C14" s="107"/>
      <c r="D14" s="104" t="e">
        <f>VLOOKUP(C14,[1]Hoja4!$B$2:$D$56,3)</f>
        <v>#N/A</v>
      </c>
      <c r="E14" s="112"/>
      <c r="F14" s="112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</row>
    <row r="15" spans="1:40">
      <c r="A15" s="102">
        <v>11</v>
      </c>
      <c r="B15" s="92" t="s">
        <v>105</v>
      </c>
      <c r="C15" s="106"/>
      <c r="E15" s="112"/>
      <c r="F15" s="112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</row>
    <row r="16" spans="1:40">
      <c r="A16" s="102">
        <v>12</v>
      </c>
      <c r="B16" s="92" t="s">
        <v>106</v>
      </c>
      <c r="C16" s="106"/>
      <c r="E16" s="112"/>
      <c r="F16" s="112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</row>
    <row r="17" spans="1:39">
      <c r="A17" s="102">
        <v>13</v>
      </c>
      <c r="B17" s="92" t="s">
        <v>107</v>
      </c>
      <c r="C17" s="106"/>
      <c r="D17" s="104" t="e">
        <f>VLOOKUP(C17,[1]Hoja4!$B$2:$D$56,3)</f>
        <v>#N/A</v>
      </c>
      <c r="E17" s="105" t="s">
        <v>95</v>
      </c>
      <c r="F17" s="105" t="s">
        <v>95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</row>
    <row r="18" spans="1:39">
      <c r="A18" s="102">
        <v>14</v>
      </c>
      <c r="B18" s="92" t="s">
        <v>108</v>
      </c>
      <c r="C18" s="107"/>
      <c r="E18" s="105" t="s">
        <v>95</v>
      </c>
      <c r="F18" s="105" t="s">
        <v>95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</row>
    <row r="19" spans="1:39">
      <c r="A19" s="102">
        <v>15</v>
      </c>
      <c r="B19" s="92" t="s">
        <v>109</v>
      </c>
      <c r="C19" s="106"/>
      <c r="D19" s="104" t="e">
        <f>VLOOKUP(C19,[1]Hoja4!$B$2:$D$56,3)</f>
        <v>#N/A</v>
      </c>
      <c r="E19" s="92" t="s">
        <v>97</v>
      </c>
      <c r="F19" s="92" t="s">
        <v>97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</row>
    <row r="20" spans="1:39">
      <c r="A20" s="102">
        <v>16</v>
      </c>
      <c r="B20" s="92" t="s">
        <v>110</v>
      </c>
      <c r="C20" s="107"/>
      <c r="D20" s="104" t="e">
        <f>VLOOKUP(C20,[1]Hoja4!$B$2:$D$56,3)</f>
        <v>#N/A</v>
      </c>
      <c r="E20" s="112"/>
      <c r="F20" s="112"/>
    </row>
    <row r="21" spans="1:39">
      <c r="A21" s="102">
        <v>17</v>
      </c>
      <c r="B21" s="92" t="s">
        <v>111</v>
      </c>
      <c r="C21" s="107"/>
      <c r="E21" s="112"/>
      <c r="F21" s="112"/>
    </row>
    <row r="22" spans="1:39">
      <c r="A22" s="102">
        <v>18</v>
      </c>
      <c r="B22" s="92" t="s">
        <v>112</v>
      </c>
      <c r="C22" s="107"/>
      <c r="D22" s="104" t="e">
        <f>VLOOKUP(C22,[1]Hoja4!$B$2:$D$56,3)</f>
        <v>#N/A</v>
      </c>
      <c r="E22" s="105" t="s">
        <v>95</v>
      </c>
      <c r="F22" s="105" t="s">
        <v>95</v>
      </c>
    </row>
    <row r="23" spans="1:39">
      <c r="A23" s="102">
        <v>19</v>
      </c>
      <c r="B23" s="92" t="s">
        <v>113</v>
      </c>
      <c r="C23" s="107"/>
      <c r="D23" s="104" t="e">
        <f>VLOOKUP(C23,[1]Hoja4!$B$2:$D$56,3)</f>
        <v>#N/A</v>
      </c>
      <c r="E23" s="92" t="s">
        <v>97</v>
      </c>
      <c r="F23" s="92" t="s">
        <v>97</v>
      </c>
    </row>
    <row r="24" spans="1:39">
      <c r="A24" s="102"/>
      <c r="B24" s="92"/>
      <c r="C24" s="107"/>
      <c r="D24" s="104" t="e">
        <f>VLOOKUP(C24,[1]Hoja4!$B$2:$D$56,3)</f>
        <v>#N/A</v>
      </c>
      <c r="E24" s="105"/>
      <c r="F24" s="105"/>
    </row>
    <row r="25" spans="1:39">
      <c r="A25" s="102"/>
      <c r="B25" s="92"/>
      <c r="C25" s="106"/>
      <c r="D25" s="104" t="e">
        <f>VLOOKUP(C25,[1]Hoja4!$B$2:$D$56,3)</f>
        <v>#N/A</v>
      </c>
      <c r="E25" s="105"/>
      <c r="F25" s="10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>
      <c r="A26" s="102"/>
      <c r="B26" s="92"/>
      <c r="C26" s="106"/>
      <c r="D26" s="105"/>
      <c r="E26" s="105"/>
      <c r="F26" s="105"/>
    </row>
    <row r="27" spans="1:39">
      <c r="A27" s="102"/>
      <c r="B27" s="92"/>
      <c r="C27" s="103"/>
      <c r="E27" s="105"/>
      <c r="F27" s="105"/>
    </row>
    <row r="28" spans="1:39">
      <c r="A28" s="102"/>
      <c r="B28" s="92"/>
      <c r="C28" s="106"/>
      <c r="D28" s="104" t="e">
        <f>VLOOKUP(C28,[1]Hoja4!$B$2:$D$56,3)</f>
        <v>#N/A</v>
      </c>
      <c r="E28" s="105"/>
      <c r="F28" s="105"/>
    </row>
    <row r="29" spans="1:39">
      <c r="A29" s="102"/>
      <c r="B29" s="92"/>
      <c r="C29" s="107"/>
      <c r="D29" s="104" t="e">
        <f>VLOOKUP(C29,[1]Hoja4!$B$2:$D$56,3)</f>
        <v>#N/A</v>
      </c>
      <c r="E29" s="105"/>
      <c r="F29" s="105"/>
    </row>
    <row r="30" spans="1:39">
      <c r="A30" s="102"/>
      <c r="B30" s="92"/>
      <c r="C30" s="103"/>
      <c r="D30" s="104" t="e">
        <f>VLOOKUP(C30,[1]Hoja4!$B$2:$D$56,3)</f>
        <v>#N/A</v>
      </c>
      <c r="E30" s="105"/>
      <c r="F30" s="105"/>
    </row>
    <row r="31" spans="1:39">
      <c r="A31" s="102"/>
      <c r="B31" s="92"/>
      <c r="C31" s="106"/>
      <c r="D31" s="104" t="e">
        <f>VLOOKUP(C31,[1]Hoja4!$B$2:$D$56,3)</f>
        <v>#N/A</v>
      </c>
      <c r="E31" s="105"/>
      <c r="F31" s="105"/>
    </row>
    <row r="32" spans="1:39">
      <c r="A32" s="102"/>
      <c r="B32" s="92"/>
      <c r="C32" s="107"/>
      <c r="D32" s="104" t="e">
        <f>VLOOKUP(C32,[1]Hoja4!$B$2:$D$56,3)</f>
        <v>#N/A</v>
      </c>
      <c r="E32" s="105"/>
      <c r="F32" s="105"/>
    </row>
    <row r="33" spans="1:39">
      <c r="A33" s="102"/>
      <c r="B33" s="92"/>
      <c r="C33" s="107"/>
      <c r="E33" s="105"/>
      <c r="F33" s="105"/>
    </row>
    <row r="34" spans="1:39">
      <c r="A34" s="102"/>
      <c r="B34" s="92"/>
      <c r="C34" s="106"/>
      <c r="D34" s="105"/>
      <c r="E34" s="105"/>
      <c r="F34" s="105"/>
    </row>
    <row r="35" spans="1:39">
      <c r="A35" s="102"/>
      <c r="B35" s="92"/>
      <c r="C35" s="107"/>
      <c r="E35" s="105"/>
      <c r="F35" s="105"/>
    </row>
    <row r="36" spans="1:39">
      <c r="A36" s="102"/>
      <c r="B36" s="92"/>
      <c r="C36" s="106"/>
      <c r="E36" s="105"/>
      <c r="F36" s="105"/>
    </row>
    <row r="37" spans="1:39">
      <c r="A37" s="102"/>
      <c r="B37" s="92"/>
      <c r="C37" s="107"/>
      <c r="E37" s="105"/>
      <c r="F37" s="105"/>
    </row>
    <row r="38" spans="1:39">
      <c r="A38" s="102"/>
      <c r="B38" s="92"/>
      <c r="C38" s="10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</row>
    <row r="39" spans="1:39">
      <c r="A39" s="102"/>
      <c r="B39" s="92"/>
      <c r="C39" s="10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</row>
    <row r="42" spans="1:39">
      <c r="A42" s="102"/>
      <c r="B42" s="92"/>
      <c r="C42" s="106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5"/>
      <c r="AM42" s="5"/>
    </row>
    <row r="43" spans="1:39">
      <c r="A43" s="102"/>
      <c r="B43" s="92"/>
      <c r="C43" s="103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5"/>
      <c r="AM43" s="5"/>
    </row>
    <row r="44" spans="1:39">
      <c r="A44" s="94" t="s">
        <v>87</v>
      </c>
      <c r="B44" s="94" t="s">
        <v>88</v>
      </c>
      <c r="C44" s="94" t="s">
        <v>89</v>
      </c>
      <c r="D44" s="108"/>
      <c r="E44" s="96" t="s">
        <v>114</v>
      </c>
      <c r="F44" s="96" t="s">
        <v>115</v>
      </c>
      <c r="G44" s="96" t="s">
        <v>114</v>
      </c>
      <c r="H44" s="96" t="s">
        <v>115</v>
      </c>
      <c r="I44" s="96" t="s">
        <v>114</v>
      </c>
      <c r="J44" s="96" t="s">
        <v>115</v>
      </c>
      <c r="K44" s="96" t="s">
        <v>114</v>
      </c>
      <c r="L44" s="96" t="s">
        <v>115</v>
      </c>
      <c r="M44" s="96" t="s">
        <v>114</v>
      </c>
      <c r="N44" s="96" t="s">
        <v>115</v>
      </c>
      <c r="O44" s="96" t="s">
        <v>114</v>
      </c>
      <c r="P44" s="96" t="s">
        <v>115</v>
      </c>
      <c r="Q44" s="96" t="s">
        <v>114</v>
      </c>
      <c r="R44" s="96" t="s">
        <v>115</v>
      </c>
      <c r="S44" s="96" t="s">
        <v>114</v>
      </c>
      <c r="T44" s="96" t="s">
        <v>115</v>
      </c>
      <c r="U44" s="96" t="s">
        <v>114</v>
      </c>
      <c r="V44" s="96" t="s">
        <v>115</v>
      </c>
      <c r="W44" s="96" t="s">
        <v>114</v>
      </c>
      <c r="X44" s="96" t="s">
        <v>115</v>
      </c>
      <c r="Y44" s="96" t="s">
        <v>114</v>
      </c>
      <c r="Z44" s="96" t="s">
        <v>115</v>
      </c>
      <c r="AA44" s="96" t="s">
        <v>114</v>
      </c>
      <c r="AB44" s="96" t="s">
        <v>115</v>
      </c>
      <c r="AC44" s="96" t="s">
        <v>114</v>
      </c>
      <c r="AD44" s="96" t="s">
        <v>115</v>
      </c>
      <c r="AE44" s="96" t="s">
        <v>114</v>
      </c>
      <c r="AF44" s="96" t="s">
        <v>115</v>
      </c>
      <c r="AG44" s="96" t="s">
        <v>114</v>
      </c>
      <c r="AH44" s="96" t="s">
        <v>115</v>
      </c>
      <c r="AI44" s="96" t="s">
        <v>114</v>
      </c>
      <c r="AJ44" s="96" t="s">
        <v>115</v>
      </c>
      <c r="AK44" s="97" t="s">
        <v>114</v>
      </c>
      <c r="AL44" s="109"/>
      <c r="AM44" s="109"/>
    </row>
    <row r="45" spans="1:39">
      <c r="A45" s="94"/>
      <c r="B45" s="94"/>
      <c r="C45" s="94"/>
      <c r="D45" s="11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5"/>
      <c r="AM45" s="5"/>
    </row>
    <row r="46" spans="1:39">
      <c r="B46" s="92"/>
      <c r="C46" s="107"/>
    </row>
    <row r="47" spans="1:39">
      <c r="B47" s="92"/>
      <c r="C47" s="107"/>
    </row>
    <row r="50" spans="2:3">
      <c r="B50" s="92"/>
      <c r="C50" s="103"/>
    </row>
    <row r="51" spans="2:3">
      <c r="B51" s="92"/>
      <c r="C51" s="103"/>
    </row>
    <row r="53" spans="2:3">
      <c r="B53" s="111"/>
      <c r="C53" s="111"/>
    </row>
    <row r="54" spans="2:3">
      <c r="B54" s="111"/>
      <c r="C54" s="111"/>
    </row>
  </sheetData>
  <mergeCells count="6">
    <mergeCell ref="A3:A4"/>
    <mergeCell ref="B3:B4"/>
    <mergeCell ref="C3:C4"/>
    <mergeCell ref="A44:A45"/>
    <mergeCell ref="B44:B45"/>
    <mergeCell ref="C44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G33" sqref="G33"/>
    </sheetView>
  </sheetViews>
  <sheetFormatPr baseColWidth="10" defaultRowHeight="15"/>
  <cols>
    <col min="1" max="1" width="21" customWidth="1"/>
    <col min="2" max="2" width="11.85546875" customWidth="1"/>
    <col min="3" max="3" width="12.7109375" customWidth="1"/>
    <col min="4" max="4" width="13.140625" customWidth="1"/>
  </cols>
  <sheetData>
    <row r="1" spans="1:4">
      <c r="C1" t="s">
        <v>116</v>
      </c>
    </row>
    <row r="2" spans="1:4">
      <c r="B2" t="s">
        <v>117</v>
      </c>
    </row>
    <row r="3" spans="1:4">
      <c r="A3" t="s">
        <v>118</v>
      </c>
    </row>
    <row r="4" spans="1:4" ht="18.75">
      <c r="A4" s="113" t="s">
        <v>50</v>
      </c>
    </row>
    <row r="5" spans="1:4" ht="15.75" thickBot="1">
      <c r="A5" t="s">
        <v>119</v>
      </c>
    </row>
    <row r="6" spans="1:4" ht="45.75" thickBot="1">
      <c r="A6" s="114" t="s">
        <v>120</v>
      </c>
      <c r="B6" s="114" t="s">
        <v>121</v>
      </c>
      <c r="C6" s="114" t="s">
        <v>122</v>
      </c>
      <c r="D6" s="114" t="s">
        <v>123</v>
      </c>
    </row>
    <row r="7" spans="1:4">
      <c r="A7" s="115" t="s">
        <v>124</v>
      </c>
      <c r="B7" s="116">
        <v>5</v>
      </c>
      <c r="C7" s="116">
        <v>23</v>
      </c>
      <c r="D7" s="117">
        <v>49</v>
      </c>
    </row>
    <row r="8" spans="1:4">
      <c r="A8" s="118" t="s">
        <v>125</v>
      </c>
      <c r="B8" s="119">
        <v>6.6</v>
      </c>
      <c r="C8" s="119">
        <v>6.6</v>
      </c>
      <c r="D8" s="120">
        <v>10</v>
      </c>
    </row>
    <row r="9" spans="1:4">
      <c r="A9" s="118" t="s">
        <v>126</v>
      </c>
      <c r="B9" s="119">
        <v>61</v>
      </c>
      <c r="C9" s="119">
        <v>0</v>
      </c>
      <c r="D9" s="120">
        <v>82</v>
      </c>
    </row>
    <row r="10" spans="1:4">
      <c r="A10" s="118" t="s">
        <v>127</v>
      </c>
      <c r="B10" s="119">
        <v>33</v>
      </c>
      <c r="C10" s="119">
        <v>0</v>
      </c>
      <c r="D10" s="120">
        <v>0</v>
      </c>
    </row>
    <row r="11" spans="1:4">
      <c r="A11" s="118" t="s">
        <v>128</v>
      </c>
      <c r="B11" s="119">
        <v>0.85</v>
      </c>
      <c r="C11" s="119">
        <v>11</v>
      </c>
      <c r="D11" s="120">
        <v>0</v>
      </c>
    </row>
    <row r="12" spans="1:4">
      <c r="A12" s="118" t="s">
        <v>129</v>
      </c>
      <c r="B12" s="119">
        <v>70</v>
      </c>
      <c r="C12" s="119">
        <v>71</v>
      </c>
      <c r="D12" s="120">
        <v>70</v>
      </c>
    </row>
    <row r="13" spans="1:4">
      <c r="A13" s="118" t="s">
        <v>130</v>
      </c>
      <c r="B13" s="119">
        <v>0</v>
      </c>
      <c r="C13" s="119">
        <v>0</v>
      </c>
      <c r="D13" s="120">
        <v>1</v>
      </c>
    </row>
    <row r="14" spans="1:4" ht="15.75" thickBot="1">
      <c r="A14" s="121" t="s">
        <v>131</v>
      </c>
      <c r="B14" s="122">
        <v>0</v>
      </c>
      <c r="C14" s="122">
        <v>0</v>
      </c>
      <c r="D14" s="123">
        <v>35</v>
      </c>
    </row>
    <row r="15" spans="1:4" ht="15.75" thickBot="1">
      <c r="A15" s="124" t="s">
        <v>132</v>
      </c>
      <c r="B15" s="125">
        <f>SUM(B7:B14)</f>
        <v>176.45</v>
      </c>
      <c r="C15" s="125">
        <f t="shared" ref="C15:D15" si="0">SUM(C7:C14)</f>
        <v>111.6</v>
      </c>
      <c r="D15" s="126">
        <f t="shared" si="0"/>
        <v>247</v>
      </c>
    </row>
    <row r="16" spans="1:4">
      <c r="A16" s="127" t="s">
        <v>133</v>
      </c>
      <c r="B16" s="128"/>
      <c r="C16" s="128"/>
      <c r="D16" s="128"/>
    </row>
    <row r="17" spans="1:6" ht="15.75" thickBot="1">
      <c r="A17" s="129" t="s">
        <v>134</v>
      </c>
      <c r="B17" s="130">
        <v>0.11</v>
      </c>
      <c r="C17" s="130">
        <v>2.1999999999999999E-2</v>
      </c>
      <c r="D17" s="130">
        <v>0.24</v>
      </c>
    </row>
    <row r="18" spans="1:6" ht="15.75" thickBot="1">
      <c r="A18" s="131" t="s">
        <v>135</v>
      </c>
      <c r="B18" s="132"/>
      <c r="C18" s="132"/>
      <c r="D18" s="133"/>
    </row>
    <row r="20" spans="1:6" ht="18.75">
      <c r="A20" s="113" t="s">
        <v>68</v>
      </c>
    </row>
    <row r="21" spans="1:6">
      <c r="A21" t="s">
        <v>136</v>
      </c>
      <c r="E21" s="134" t="s">
        <v>137</v>
      </c>
      <c r="F21" s="135"/>
    </row>
    <row r="22" spans="1:6">
      <c r="A22" t="s">
        <v>138</v>
      </c>
      <c r="D22" s="134" t="s">
        <v>139</v>
      </c>
      <c r="F22" s="135"/>
    </row>
    <row r="23" spans="1:6">
      <c r="A23" t="s">
        <v>140</v>
      </c>
    </row>
    <row r="24" spans="1:6">
      <c r="A24" t="s">
        <v>141</v>
      </c>
      <c r="D24" s="136"/>
    </row>
    <row r="26" spans="1:6" ht="18.75">
      <c r="A26" s="113" t="s">
        <v>76</v>
      </c>
    </row>
    <row r="27" spans="1:6">
      <c r="A27" t="s">
        <v>142</v>
      </c>
      <c r="D27" s="137">
        <v>350</v>
      </c>
    </row>
    <row r="28" spans="1:6">
      <c r="A28" t="s">
        <v>143</v>
      </c>
      <c r="D28" s="137">
        <v>850</v>
      </c>
    </row>
    <row r="29" spans="1:6">
      <c r="A29" t="s">
        <v>144</v>
      </c>
      <c r="D29" s="138">
        <v>200</v>
      </c>
    </row>
    <row r="30" spans="1:6">
      <c r="A30" t="s">
        <v>145</v>
      </c>
      <c r="D30" s="137">
        <f>SUM(D27:D29)</f>
        <v>1400</v>
      </c>
    </row>
    <row r="31" spans="1:6">
      <c r="A31" t="s">
        <v>146</v>
      </c>
    </row>
    <row r="32" spans="1:6">
      <c r="A32" s="10" t="s">
        <v>147</v>
      </c>
    </row>
    <row r="33" spans="1:5" ht="24">
      <c r="A33" s="139" t="s">
        <v>148</v>
      </c>
      <c r="B33" s="139" t="s">
        <v>149</v>
      </c>
      <c r="C33" s="139" t="s">
        <v>150</v>
      </c>
      <c r="D33" s="140" t="s">
        <v>151</v>
      </c>
      <c r="E33" s="140" t="s">
        <v>152</v>
      </c>
    </row>
    <row r="34" spans="1:5">
      <c r="A34" s="100" t="s">
        <v>121</v>
      </c>
      <c r="B34" s="141"/>
      <c r="C34" s="141"/>
      <c r="D34" s="141"/>
      <c r="E34" s="141"/>
    </row>
    <row r="35" spans="1:5">
      <c r="A35" s="100" t="s">
        <v>122</v>
      </c>
      <c r="B35" s="141"/>
      <c r="C35" s="141"/>
      <c r="D35" s="141"/>
      <c r="E35" s="141"/>
    </row>
    <row r="36" spans="1:5">
      <c r="A36" s="100" t="s">
        <v>123</v>
      </c>
      <c r="B36" s="141"/>
      <c r="C36" s="141"/>
      <c r="D36" s="141"/>
      <c r="E36" s="141"/>
    </row>
    <row r="37" spans="1:5">
      <c r="A37" s="100" t="s">
        <v>153</v>
      </c>
      <c r="B37" s="141"/>
      <c r="C37" s="142"/>
      <c r="D37" s="141"/>
      <c r="E37" s="143"/>
    </row>
    <row r="39" spans="1:5" ht="18.75">
      <c r="A39" s="113" t="s">
        <v>154</v>
      </c>
    </row>
    <row r="41" spans="1:5" ht="15.75">
      <c r="A41" s="144" t="s">
        <v>155</v>
      </c>
      <c r="B41" s="145" t="s">
        <v>121</v>
      </c>
      <c r="C41" s="145" t="s">
        <v>122</v>
      </c>
      <c r="D41" s="145" t="s">
        <v>123</v>
      </c>
    </row>
    <row r="42" spans="1:5">
      <c r="A42" s="100" t="s">
        <v>50</v>
      </c>
      <c r="B42" s="141"/>
      <c r="C42" s="141"/>
      <c r="D42" s="141"/>
    </row>
    <row r="43" spans="1:5">
      <c r="A43" s="100" t="s">
        <v>68</v>
      </c>
      <c r="B43" s="141"/>
      <c r="C43" s="141"/>
      <c r="D43" s="141"/>
    </row>
    <row r="44" spans="1:5">
      <c r="A44" s="100" t="s">
        <v>156</v>
      </c>
      <c r="B44" s="141"/>
      <c r="C44" s="141"/>
      <c r="D44" s="141"/>
    </row>
    <row r="45" spans="1:5">
      <c r="A45" s="100" t="s">
        <v>157</v>
      </c>
      <c r="B45" s="141"/>
      <c r="C45" s="141"/>
      <c r="D45" s="1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PEDAG</vt:lpstr>
      <vt:lpstr>trab prac resuelto taxi remis</vt:lpstr>
      <vt:lpstr>tp empanadas resuelto</vt:lpstr>
      <vt:lpstr>EVALUACION </vt:lpstr>
      <vt:lpstr>tp GASEOSAS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Ricardo</cp:lastModifiedBy>
  <cp:lastPrinted>2020-09-22T20:35:37Z</cp:lastPrinted>
  <dcterms:created xsi:type="dcterms:W3CDTF">2020-04-08T16:44:30Z</dcterms:created>
  <dcterms:modified xsi:type="dcterms:W3CDTF">2020-11-16T22:11:19Z</dcterms:modified>
</cp:coreProperties>
</file>