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60" tabRatio="657"/>
  </bookViews>
  <sheets>
    <sheet name="PLAN PEDAG" sheetId="1" r:id="rId1"/>
    <sheet name="APUNTE" sheetId="29" r:id="rId2"/>
    <sheet name="trabajo practico resuelto" sheetId="30" r:id="rId3"/>
    <sheet name="TRABAJO PRACTICO" sheetId="31" r:id="rId4"/>
  </sheets>
  <calcPr calcId="124519"/>
</workbook>
</file>

<file path=xl/calcChain.xml><?xml version="1.0" encoding="utf-8"?>
<calcChain xmlns="http://schemas.openxmlformats.org/spreadsheetml/2006/main">
  <c r="C7" i="31"/>
  <c r="C13" l="1"/>
  <c r="D12"/>
  <c r="D11"/>
  <c r="E13" l="1"/>
  <c r="C55" i="30" l="1"/>
  <c r="B55"/>
  <c r="C33"/>
  <c r="C53"/>
  <c r="D53"/>
  <c r="B53"/>
  <c r="D51"/>
  <c r="D52"/>
  <c r="D55"/>
  <c r="D50"/>
  <c r="D46"/>
  <c r="D45"/>
  <c r="D44"/>
  <c r="E32"/>
  <c r="D31"/>
  <c r="E31"/>
  <c r="F31"/>
  <c r="G31"/>
  <c r="C32"/>
  <c r="C31"/>
  <c r="B31"/>
</calcChain>
</file>

<file path=xl/sharedStrings.xml><?xml version="1.0" encoding="utf-8"?>
<sst xmlns="http://schemas.openxmlformats.org/spreadsheetml/2006/main" count="188" uniqueCount="122">
  <si>
    <t>INSTITTUTO SUPERIOR DEL PREFESORADO DE SALTA Nro. 6005</t>
  </si>
  <si>
    <t>PLAN PEDAGOGICO: TECNICATURA SUP. EN ADM. CON ORIENTACION EN COMERCIALIZACION</t>
  </si>
  <si>
    <t>CONTENIDO O TEMA A DESARROLLAR</t>
  </si>
  <si>
    <t>GUIA O ACTIVIDADES</t>
  </si>
  <si>
    <t>BIBLIOGRAFIA</t>
  </si>
  <si>
    <t>Cdor Enrique J. Cárdenas</t>
  </si>
  <si>
    <t>APELLIDO Y NOMBRE DOCENTE:  CÁRDENAS, ENRIQUE JOSÉ</t>
  </si>
  <si>
    <t>ASIGNATURA: CONTABILIDAD DE GESTION 2do año</t>
  </si>
  <si>
    <t xml:space="preserve">HORARIO : </t>
  </si>
  <si>
    <t>desde 21:40</t>
  </si>
  <si>
    <t>hasta 23:00</t>
  </si>
  <si>
    <t>GOOGLE</t>
  </si>
  <si>
    <t>UNIDAD 3</t>
  </si>
  <si>
    <t>"CONTABILIDAD DE COSTOS, UN ENFOQUE ADMINISTRATIVO Y DE GERENCIA" Beckery Jacobsen</t>
  </si>
  <si>
    <t>ed Mc. Graw Hill</t>
  </si>
  <si>
    <t>APUNTE</t>
  </si>
  <si>
    <t>LOS GASTOS DE FABRICACION O GASTOS GENERALES DE FABRICACION</t>
  </si>
  <si>
    <t>INTRODUCCION. CARACTERISTICAS FUNDAMENTALES. PROCESO DE ACUMULACION Y DISTRIBUCION.</t>
  </si>
  <si>
    <t>BASES Y CUOTAS. ABSORCION Y APLICACIÓN</t>
  </si>
  <si>
    <t>"MANUAL PRACTICO DE COSTOS" Luis Martin Dominguez ed Cangallo Cap 7</t>
  </si>
  <si>
    <t>GASTOS GENERALES DE FABRICACION</t>
  </si>
  <si>
    <t>Caracteristicas:</t>
  </si>
  <si>
    <t>1.- Su falta de homogeneidad.</t>
  </si>
  <si>
    <t>2- Su falta de aplicación al producto.</t>
  </si>
  <si>
    <t>3.- Su falta de bases apropiadas de distribucion.</t>
  </si>
  <si>
    <t>1.- PROCESO DE ACUMULACION</t>
  </si>
  <si>
    <t>Materia prima indirecta</t>
  </si>
  <si>
    <t>+</t>
  </si>
  <si>
    <t>Mano de Obra indirecta</t>
  </si>
  <si>
    <t>Amortizaciones de equipos y maquinas de producción</t>
  </si>
  <si>
    <t>Energia Eléctrica de Fábrica</t>
  </si>
  <si>
    <t>Seguros de fabrica</t>
  </si>
  <si>
    <t>etc..</t>
  </si>
  <si>
    <t>TOTAL GASTOS GRALES DE FABRICACION</t>
  </si>
  <si>
    <t>2.- APLICACIÓN AL PRODUCTO</t>
  </si>
  <si>
    <t xml:space="preserve">Determinada la cuota y en función a la base utilizada, produce la absorción de los </t>
  </si>
  <si>
    <t>gastos de fabricación en los costos de los productos.</t>
  </si>
  <si>
    <t>3.- BASES DE DISTRIBUCION</t>
  </si>
  <si>
    <t>Es lo que sirve de referencia para distribuir o prorratear el gasto. Estos son:</t>
  </si>
  <si>
    <t>encontrar empresas que utilizan materias primas que tienen el mismo valor y  que las cantidades</t>
  </si>
  <si>
    <t>consumidas sean iguales en el lapso considerado.</t>
  </si>
  <si>
    <t>valor que se toma es el salario, el que para tener utilidad significaria que todos los operarios tengan</t>
  </si>
  <si>
    <t>el mismo sueldo y su producción sea tambien igual.</t>
  </si>
  <si>
    <r>
      <rPr>
        <i/>
        <sz val="11"/>
        <color theme="1"/>
        <rFont val="Calibri"/>
        <family val="2"/>
        <scheme val="minor"/>
      </rPr>
      <t>BASE COSTO DE MATERIA PRIMA</t>
    </r>
    <r>
      <rPr>
        <sz val="11"/>
        <color theme="1"/>
        <rFont val="Calibri"/>
        <family val="2"/>
        <scheme val="minor"/>
      </rPr>
      <t>:  no es una base muy aconsejable, ya que es muy poco  común</t>
    </r>
  </si>
  <si>
    <r>
      <rPr>
        <i/>
        <sz val="11"/>
        <color theme="1"/>
        <rFont val="Calibri"/>
        <family val="2"/>
        <scheme val="minor"/>
      </rPr>
      <t>BASE COSTO DE LA MANO DE OBRA</t>
    </r>
    <r>
      <rPr>
        <sz val="11"/>
        <color theme="1"/>
        <rFont val="Calibri"/>
        <family val="2"/>
        <scheme val="minor"/>
      </rPr>
      <t xml:space="preserve"> : tiene la misma caracteristica de la anterior con la variante que el</t>
    </r>
  </si>
  <si>
    <t>zación pueden ser indicadores de la conveniencia de esta base para distribuir los gastos.</t>
  </si>
  <si>
    <t>grado y relevancia) su relación con los gastos indirectos.</t>
  </si>
  <si>
    <t>CUOTA</t>
  </si>
  <si>
    <r>
      <rPr>
        <i/>
        <sz val="11"/>
        <color theme="1"/>
        <rFont val="Calibri"/>
        <family val="2"/>
        <scheme val="minor"/>
      </rPr>
      <t>BASE NUMERO DE OPERARIOS</t>
    </r>
    <r>
      <rPr>
        <sz val="11"/>
        <color theme="1"/>
        <rFont val="Calibri"/>
        <family val="2"/>
        <scheme val="minor"/>
      </rPr>
      <t xml:space="preserve"> : esta base se utiliza cuando la cantidad del personal es representativa.</t>
    </r>
  </si>
  <si>
    <r>
      <rPr>
        <i/>
        <sz val="11"/>
        <color theme="1"/>
        <rFont val="Calibri"/>
        <family val="2"/>
        <scheme val="minor"/>
      </rPr>
      <t>BASE HORAS- MAQUINAS</t>
    </r>
    <r>
      <rPr>
        <sz val="11"/>
        <color theme="1"/>
        <rFont val="Calibri"/>
        <family val="2"/>
        <scheme val="minor"/>
      </rPr>
      <t>:  la utilizacion de un gran número de maquinas y un alto grado de automati-</t>
    </r>
  </si>
  <si>
    <r>
      <rPr>
        <i/>
        <sz val="11"/>
        <color theme="1"/>
        <rFont val="Calibri"/>
        <family val="2"/>
        <scheme val="minor"/>
      </rPr>
      <t>BASE HORAS-HOMBRE</t>
    </r>
    <r>
      <rPr>
        <sz val="11"/>
        <color theme="1"/>
        <rFont val="Calibri"/>
        <family val="2"/>
        <scheme val="minor"/>
      </rPr>
      <t>: es la de mayor aceptación en nuestro pais, por cuento refleja (en mayor</t>
    </r>
  </si>
  <si>
    <t>La cuota es el importe que resulta de dividir el monto de los gastos de fabricación sobre la base elegida.</t>
  </si>
  <si>
    <t>CUOTA =</t>
  </si>
  <si>
    <t>Monto de gastos grales. De fabricación</t>
  </si>
  <si>
    <t>Base</t>
  </si>
  <si>
    <t>CUENTA DE COSTOS O GASTOS</t>
  </si>
  <si>
    <t>$</t>
  </si>
  <si>
    <t>HARINA</t>
  </si>
  <si>
    <t>GRASA</t>
  </si>
  <si>
    <t>LEVADURA</t>
  </si>
  <si>
    <t>SAL</t>
  </si>
  <si>
    <t>TOMATE</t>
  </si>
  <si>
    <t>OREGANO</t>
  </si>
  <si>
    <t>PIMENTON</t>
  </si>
  <si>
    <t>ELECTRICISTA</t>
  </si>
  <si>
    <t>EN. ELECTRICA TRIFASICA</t>
  </si>
  <si>
    <t>EN. ELECT.ILUMINACION FAB.</t>
  </si>
  <si>
    <t>ALQUILER FABRICA</t>
  </si>
  <si>
    <t xml:space="preserve">GAS </t>
  </si>
  <si>
    <t>BOLSAS DE EMPAQUE</t>
  </si>
  <si>
    <t>SEGURO DE FABRICA</t>
  </si>
  <si>
    <t>SERV. MECANICO MAQUINAS</t>
  </si>
  <si>
    <t>SUELDO SERENO</t>
  </si>
  <si>
    <t>AMORTIZ. HORNOS</t>
  </si>
  <si>
    <t>AMORTIZ. SOBADORAS</t>
  </si>
  <si>
    <t>AMORTIZ. MEZCLADORA</t>
  </si>
  <si>
    <t>SUELDOS PANADEROS</t>
  </si>
  <si>
    <t>SUELDOS PIZZEROS</t>
  </si>
  <si>
    <t>SUELDOS HORNEADORES</t>
  </si>
  <si>
    <t>SUELDO LIMPIEZA FABRICA</t>
  </si>
  <si>
    <t>UNIFORMES FABRICA</t>
  </si>
  <si>
    <t>FLETES REPUESTOS MAQUIN.</t>
  </si>
  <si>
    <t>TOTALES</t>
  </si>
  <si>
    <t>TRABAJO PRACTICO Nº  COSTOS  DE FABRICACION PANIFICADORA PAN Y PREPIZZAS</t>
  </si>
  <si>
    <t>MATERIAS PRIMAS</t>
  </si>
  <si>
    <t>PAN</t>
  </si>
  <si>
    <t>PREPIZZAS</t>
  </si>
  <si>
    <t>MANO DE OBRA</t>
  </si>
  <si>
    <t>GASTOS GRALES DE FABRICACION</t>
  </si>
  <si>
    <t>COSTOS DE PRODUCCION</t>
  </si>
  <si>
    <t>Ver trabajo practico de clasificacion de costos y gastos, nos quedamos de ese practico solo con los costos de producción</t>
  </si>
  <si>
    <t>ABSORCION DE GASTOS GRALES DE FABRICACION</t>
  </si>
  <si>
    <t>Base  nº de operarios</t>
  </si>
  <si>
    <t>Producto</t>
  </si>
  <si>
    <t>PREPIZZA</t>
  </si>
  <si>
    <t>Nº operar.</t>
  </si>
  <si>
    <t>total</t>
  </si>
  <si>
    <t>Gastos de fabricacion</t>
  </si>
  <si>
    <t>APLICACIÓN DE LOS GASTOS GRALES DE FABRICACION</t>
  </si>
  <si>
    <t>cuota</t>
  </si>
  <si>
    <t>aplicación</t>
  </si>
  <si>
    <t>DETERMINACION DEL COSTO UNITARIO DE PRODUCCION</t>
  </si>
  <si>
    <t>COSTO</t>
  </si>
  <si>
    <t>MATERIA PRIMA</t>
  </si>
  <si>
    <t>GTOS GRALES DE FABRIC</t>
  </si>
  <si>
    <t>TOTAL</t>
  </si>
  <si>
    <t>PRODUCCION MENSUAL</t>
  </si>
  <si>
    <t>COSTO UNITARIO</t>
  </si>
  <si>
    <t>unidades</t>
  </si>
  <si>
    <t>TRABAJOS PRACTICOS</t>
  </si>
  <si>
    <t>TRABAJOPRACTICO Nº 8 bis ABSORCION DE GASTOS GRALES DE FABRICACION</t>
  </si>
  <si>
    <t>1.- BASE: COSTO DE LAS MATERIAS PRIMAS</t>
  </si>
  <si>
    <t>GTOS GRALES FAB</t>
  </si>
  <si>
    <t>Costo MP</t>
  </si>
  <si>
    <t>Cuota</t>
  </si>
  <si>
    <t>Aplicación</t>
  </si>
  <si>
    <t>GTOS GRALES DE FAB</t>
  </si>
  <si>
    <t>PRODUCC MENSUAL</t>
  </si>
  <si>
    <t>2.- BASE: COSTO DE LAS MANO DE OBRA</t>
  </si>
  <si>
    <t>Costo MO</t>
  </si>
  <si>
    <t>Según el Practico resuelto , calcular el costo del pan en tiras y por prepizzas según las  bases:</t>
  </si>
  <si>
    <t>DIA/S:21/09/20 Y 22/09/20</t>
  </si>
</sst>
</file>

<file path=xl/styles.xml><?xml version="1.0" encoding="utf-8"?>
<styleSheet xmlns="http://schemas.openxmlformats.org/spreadsheetml/2006/main">
  <numFmts count="1">
    <numFmt numFmtId="169" formatCode="0.000"/>
  </numFmts>
  <fonts count="12">
    <font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/>
    <xf numFmtId="0" fontId="0" fillId="0" borderId="12" xfId="0" applyBorder="1" applyAlignment="1">
      <alignment horizontal="center"/>
    </xf>
    <xf numFmtId="0" fontId="0" fillId="0" borderId="15" xfId="0" applyBorder="1"/>
    <xf numFmtId="0" fontId="3" fillId="0" borderId="7" xfId="0" applyFont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2" borderId="0" xfId="0" applyFill="1"/>
    <xf numFmtId="0" fontId="0" fillId="0" borderId="18" xfId="0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3" borderId="0" xfId="0" applyFont="1" applyFill="1" applyBorder="1"/>
    <xf numFmtId="0" fontId="0" fillId="3" borderId="0" xfId="0" applyFill="1" applyBorder="1"/>
    <xf numFmtId="0" fontId="8" fillId="0" borderId="18" xfId="0" applyFont="1" applyBorder="1"/>
    <xf numFmtId="0" fontId="8" fillId="2" borderId="0" xfId="0" applyFont="1" applyFill="1"/>
    <xf numFmtId="0" fontId="8" fillId="2" borderId="0" xfId="0" applyFont="1" applyFill="1" applyBorder="1"/>
    <xf numFmtId="0" fontId="8" fillId="0" borderId="19" xfId="0" applyFont="1" applyBorder="1"/>
    <xf numFmtId="0" fontId="0" fillId="0" borderId="0" xfId="0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3" borderId="5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3" fillId="3" borderId="7" xfId="0" applyFont="1" applyFill="1" applyBorder="1"/>
    <xf numFmtId="0" fontId="0" fillId="0" borderId="8" xfId="0" applyFill="1" applyBorder="1"/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/>
    <xf numFmtId="0" fontId="0" fillId="3" borderId="10" xfId="0" applyFill="1" applyBorder="1"/>
    <xf numFmtId="0" fontId="8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0" fillId="0" borderId="0" xfId="0" applyFill="1"/>
    <xf numFmtId="0" fontId="10" fillId="0" borderId="0" xfId="0" applyFont="1" applyFill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0" borderId="0" xfId="0" applyFont="1"/>
    <xf numFmtId="0" fontId="11" fillId="0" borderId="0" xfId="0" applyFont="1" applyFill="1"/>
    <xf numFmtId="0" fontId="2" fillId="0" borderId="0" xfId="0" applyFont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0" fillId="0" borderId="23" xfId="0" applyFill="1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25" xfId="0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2" fontId="0" fillId="0" borderId="32" xfId="0" applyNumberFormat="1" applyBorder="1" applyAlignment="1">
      <alignment horizontal="center"/>
    </xf>
    <xf numFmtId="0" fontId="9" fillId="0" borderId="0" xfId="0" applyFont="1"/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9" fontId="4" fillId="0" borderId="0" xfId="0" applyNumberFormat="1" applyFont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5" fillId="0" borderId="1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9" fontId="4" fillId="0" borderId="35" xfId="0" applyNumberFormat="1" applyFont="1" applyBorder="1" applyAlignment="1">
      <alignment horizontal="center"/>
    </xf>
    <xf numFmtId="2" fontId="4" fillId="0" borderId="35" xfId="0" applyNumberFormat="1" applyFont="1" applyBorder="1" applyAlignment="1">
      <alignment horizontal="center"/>
    </xf>
    <xf numFmtId="169" fontId="4" fillId="0" borderId="18" xfId="0" applyNumberFormat="1" applyFont="1" applyBorder="1" applyAlignment="1">
      <alignment horizontal="center"/>
    </xf>
    <xf numFmtId="2" fontId="4" fillId="0" borderId="36" xfId="0" applyNumberFormat="1" applyFont="1" applyBorder="1" applyAlignment="1">
      <alignment horizontal="center"/>
    </xf>
    <xf numFmtId="0" fontId="0" fillId="3" borderId="19" xfId="0" applyFill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5" fillId="0" borderId="33" xfId="0" applyFont="1" applyBorder="1"/>
    <xf numFmtId="0" fontId="0" fillId="0" borderId="37" xfId="0" applyBorder="1"/>
    <xf numFmtId="0" fontId="4" fillId="0" borderId="31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5" fillId="0" borderId="38" xfId="0" applyFont="1" applyBorder="1"/>
    <xf numFmtId="0" fontId="0" fillId="0" borderId="14" xfId="0" applyBorder="1"/>
    <xf numFmtId="0" fontId="4" fillId="0" borderId="1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5" fillId="0" borderId="9" xfId="0" applyFont="1" applyBorder="1"/>
    <xf numFmtId="2" fontId="4" fillId="0" borderId="40" xfId="0" applyNumberFormat="1" applyFont="1" applyBorder="1" applyAlignment="1">
      <alignment horizontal="center"/>
    </xf>
    <xf numFmtId="0" fontId="5" fillId="0" borderId="1" xfId="0" applyFont="1" applyBorder="1"/>
    <xf numFmtId="0" fontId="0" fillId="0" borderId="2" xfId="0" applyBorder="1"/>
    <xf numFmtId="2" fontId="4" fillId="0" borderId="41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169" fontId="4" fillId="0" borderId="40" xfId="0" applyNumberFormat="1" applyFont="1" applyBorder="1" applyAlignment="1">
      <alignment horizontal="center"/>
    </xf>
    <xf numFmtId="0" fontId="0" fillId="3" borderId="1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workbookViewId="0">
      <selection activeCell="A7" sqref="A7"/>
    </sheetView>
  </sheetViews>
  <sheetFormatPr baseColWidth="10" defaultRowHeight="15"/>
  <cols>
    <col min="4" max="4" width="15.28515625" customWidth="1"/>
  </cols>
  <sheetData>
    <row r="1" spans="1:8">
      <c r="A1" s="18" t="s">
        <v>0</v>
      </c>
      <c r="B1" s="18"/>
      <c r="C1" s="18"/>
      <c r="D1" s="18"/>
      <c r="E1" s="18"/>
      <c r="F1" s="18"/>
      <c r="G1" s="18"/>
      <c r="H1" s="18"/>
    </row>
    <row r="2" spans="1:8">
      <c r="A2" s="10" t="s">
        <v>1</v>
      </c>
    </row>
    <row r="4" spans="1:8">
      <c r="A4" t="s">
        <v>7</v>
      </c>
    </row>
    <row r="5" spans="1:8">
      <c r="A5" t="s">
        <v>6</v>
      </c>
    </row>
    <row r="6" spans="1:8">
      <c r="A6" t="s">
        <v>121</v>
      </c>
      <c r="D6" t="s">
        <v>8</v>
      </c>
      <c r="E6" t="s">
        <v>9</v>
      </c>
      <c r="G6" t="s">
        <v>10</v>
      </c>
    </row>
    <row r="7" spans="1:8" ht="15.75" thickBot="1"/>
    <row r="8" spans="1:8" ht="15.75" thickBot="1">
      <c r="A8" s="15" t="s">
        <v>2</v>
      </c>
      <c r="B8" s="16"/>
      <c r="C8" s="16"/>
      <c r="D8" s="16"/>
      <c r="E8" s="16"/>
      <c r="F8" s="16"/>
      <c r="G8" s="16"/>
      <c r="H8" s="17"/>
    </row>
    <row r="9" spans="1:8">
      <c r="A9" s="5"/>
      <c r="B9" s="5"/>
      <c r="C9" s="5"/>
      <c r="D9" s="5"/>
      <c r="E9" s="5"/>
      <c r="F9" s="5"/>
      <c r="G9" s="5"/>
      <c r="H9" s="6"/>
    </row>
    <row r="10" spans="1:8">
      <c r="A10" s="4" t="s">
        <v>12</v>
      </c>
      <c r="B10" s="5"/>
      <c r="C10" s="5"/>
      <c r="D10" s="5"/>
      <c r="E10" s="5"/>
      <c r="F10" s="5"/>
      <c r="G10" s="5"/>
      <c r="H10" s="6"/>
    </row>
    <row r="11" spans="1:8">
      <c r="A11" s="4" t="s">
        <v>16</v>
      </c>
      <c r="B11" s="5"/>
      <c r="C11" s="5"/>
      <c r="D11" s="5"/>
      <c r="E11" s="5"/>
      <c r="F11" s="5"/>
      <c r="G11" s="5"/>
      <c r="H11" s="6"/>
    </row>
    <row r="12" spans="1:8">
      <c r="A12" s="4" t="s">
        <v>17</v>
      </c>
      <c r="B12" s="5"/>
      <c r="C12" s="5"/>
      <c r="D12" s="5"/>
      <c r="E12" s="5"/>
      <c r="F12" s="5"/>
      <c r="G12" s="5"/>
      <c r="H12" s="6"/>
    </row>
    <row r="13" spans="1:8">
      <c r="A13" s="4" t="s">
        <v>18</v>
      </c>
      <c r="B13" s="5"/>
      <c r="C13" s="5"/>
      <c r="D13" s="5"/>
      <c r="E13" s="5"/>
      <c r="F13" s="5"/>
      <c r="G13" s="5"/>
      <c r="H13" s="6"/>
    </row>
    <row r="14" spans="1:8">
      <c r="B14" s="5"/>
      <c r="C14" s="5"/>
      <c r="D14" s="5"/>
      <c r="E14" s="5"/>
      <c r="F14" s="5"/>
      <c r="G14" s="5"/>
      <c r="H14" s="6"/>
    </row>
    <row r="15" spans="1:8">
      <c r="A15" s="4"/>
      <c r="B15" s="5"/>
      <c r="C15" s="5"/>
      <c r="D15" s="5"/>
      <c r="E15" s="5"/>
      <c r="F15" s="5"/>
      <c r="G15" s="5"/>
      <c r="H15" s="6"/>
    </row>
    <row r="16" spans="1:8">
      <c r="A16" s="4"/>
      <c r="B16" s="5"/>
      <c r="C16" s="5"/>
      <c r="D16" s="5"/>
      <c r="E16" s="5"/>
      <c r="F16" s="5"/>
      <c r="G16" s="5"/>
      <c r="H16" s="6"/>
    </row>
    <row r="17" spans="1:8">
      <c r="A17" s="4"/>
      <c r="B17" s="5"/>
      <c r="C17" s="5"/>
      <c r="D17" s="5"/>
      <c r="E17" s="5"/>
      <c r="F17" s="5"/>
      <c r="G17" s="5"/>
      <c r="H17" s="6"/>
    </row>
    <row r="18" spans="1:8" ht="15.75" thickBot="1">
      <c r="A18" s="7"/>
      <c r="B18" s="8"/>
      <c r="C18" s="8"/>
      <c r="D18" s="8"/>
      <c r="E18" s="8"/>
      <c r="F18" s="8"/>
      <c r="G18" s="8"/>
      <c r="H18" s="9"/>
    </row>
    <row r="19" spans="1:8" ht="15.75" thickBot="1">
      <c r="A19" s="15" t="s">
        <v>3</v>
      </c>
      <c r="B19" s="16"/>
      <c r="C19" s="16"/>
      <c r="D19" s="16"/>
      <c r="E19" s="16"/>
      <c r="F19" s="16"/>
      <c r="G19" s="16"/>
      <c r="H19" s="17"/>
    </row>
    <row r="20" spans="1:8">
      <c r="A20" s="1" t="s">
        <v>15</v>
      </c>
      <c r="B20" s="2"/>
      <c r="C20" s="2"/>
      <c r="D20" s="2"/>
      <c r="E20" s="2"/>
      <c r="F20" s="2"/>
      <c r="G20" s="2"/>
      <c r="H20" s="3"/>
    </row>
    <row r="21" spans="1:8" ht="15.75">
      <c r="A21" s="13" t="s">
        <v>109</v>
      </c>
      <c r="B21" s="5"/>
      <c r="C21" s="5"/>
      <c r="D21" s="5"/>
      <c r="E21" s="5"/>
      <c r="F21" s="5"/>
      <c r="G21" s="5"/>
      <c r="H21" s="6"/>
    </row>
    <row r="22" spans="1:8">
      <c r="A22" s="4"/>
      <c r="B22" s="5"/>
      <c r="C22" s="5"/>
      <c r="D22" s="5"/>
      <c r="E22" s="5"/>
      <c r="F22" s="5"/>
      <c r="G22" s="5"/>
      <c r="H22" s="6"/>
    </row>
    <row r="23" spans="1:8">
      <c r="A23" s="4"/>
      <c r="B23" s="5"/>
      <c r="C23" s="5"/>
      <c r="D23" s="5"/>
      <c r="E23" s="5"/>
      <c r="F23" s="5"/>
      <c r="G23" s="5"/>
      <c r="H23" s="6"/>
    </row>
    <row r="24" spans="1:8">
      <c r="A24" s="4"/>
      <c r="B24" s="5"/>
      <c r="C24" s="5"/>
      <c r="D24" s="5"/>
      <c r="E24" s="5"/>
      <c r="F24" s="5"/>
      <c r="G24" s="5"/>
      <c r="H24" s="6"/>
    </row>
    <row r="25" spans="1:8">
      <c r="A25" s="4"/>
      <c r="B25" s="5"/>
      <c r="C25" s="5"/>
      <c r="D25" s="5"/>
      <c r="E25" s="5"/>
      <c r="F25" s="5"/>
      <c r="G25" s="5"/>
      <c r="H25" s="6"/>
    </row>
    <row r="26" spans="1:8">
      <c r="A26" s="4"/>
      <c r="B26" s="5"/>
      <c r="C26" s="5"/>
      <c r="D26" s="5"/>
      <c r="E26" s="5"/>
      <c r="F26" s="5"/>
      <c r="G26" s="5"/>
      <c r="H26" s="6"/>
    </row>
    <row r="27" spans="1:8">
      <c r="A27" s="4"/>
      <c r="B27" s="5"/>
      <c r="C27" s="5"/>
      <c r="D27" s="5"/>
      <c r="E27" s="5"/>
      <c r="F27" s="5"/>
      <c r="G27" s="5"/>
      <c r="H27" s="6"/>
    </row>
    <row r="28" spans="1:8" ht="15.75" thickBot="1">
      <c r="A28" s="7"/>
      <c r="B28" s="8"/>
      <c r="C28" s="8"/>
      <c r="D28" s="8"/>
      <c r="E28" s="8"/>
      <c r="F28" s="8"/>
      <c r="G28" s="8"/>
      <c r="H28" s="9"/>
    </row>
    <row r="29" spans="1:8" ht="15.75" thickBot="1">
      <c r="A29" s="15" t="s">
        <v>4</v>
      </c>
      <c r="B29" s="16"/>
      <c r="C29" s="16"/>
      <c r="D29" s="16"/>
      <c r="E29" s="16"/>
      <c r="F29" s="16"/>
      <c r="G29" s="16"/>
      <c r="H29" s="17"/>
    </row>
    <row r="30" spans="1:8">
      <c r="A30" s="1" t="s">
        <v>19</v>
      </c>
      <c r="B30" s="2"/>
      <c r="C30" s="2"/>
      <c r="D30" s="2"/>
      <c r="E30" s="2"/>
      <c r="F30" s="2"/>
      <c r="G30" s="2"/>
      <c r="H30" s="3"/>
    </row>
    <row r="31" spans="1:8">
      <c r="A31" s="4" t="s">
        <v>13</v>
      </c>
      <c r="B31" s="5"/>
      <c r="C31" s="5"/>
      <c r="D31" s="5"/>
      <c r="E31" s="5"/>
      <c r="F31" s="5"/>
      <c r="G31" s="5"/>
      <c r="H31" s="6"/>
    </row>
    <row r="32" spans="1:8">
      <c r="A32" s="4" t="s">
        <v>14</v>
      </c>
      <c r="B32" s="5"/>
      <c r="C32" s="5"/>
      <c r="D32" s="5"/>
      <c r="E32" s="5"/>
      <c r="F32" s="5"/>
      <c r="G32" s="5"/>
      <c r="H32" s="6"/>
    </row>
    <row r="33" spans="1:8" ht="15.75" thickBot="1">
      <c r="A33" s="7" t="s">
        <v>11</v>
      </c>
      <c r="B33" s="8"/>
      <c r="C33" s="8"/>
      <c r="D33" s="8"/>
      <c r="E33" s="8"/>
      <c r="F33" s="8"/>
      <c r="G33" s="8"/>
      <c r="H33" s="9"/>
    </row>
    <row r="35" spans="1:8">
      <c r="E35" t="s">
        <v>5</v>
      </c>
    </row>
  </sheetData>
  <mergeCells count="4">
    <mergeCell ref="A8:H8"/>
    <mergeCell ref="A19:H19"/>
    <mergeCell ref="A1:H1"/>
    <mergeCell ref="A29:H29"/>
  </mergeCells>
  <pageMargins left="0.3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0"/>
  <sheetViews>
    <sheetView topLeftCell="A22" workbookViewId="0">
      <selection activeCell="F43" sqref="F43"/>
    </sheetView>
  </sheetViews>
  <sheetFormatPr baseColWidth="10" defaultRowHeight="15"/>
  <sheetData>
    <row r="1" spans="1:4">
      <c r="A1" s="10" t="s">
        <v>20</v>
      </c>
    </row>
    <row r="2" spans="1:4">
      <c r="A2" t="s">
        <v>21</v>
      </c>
    </row>
    <row r="3" spans="1:4">
      <c r="A3" t="s">
        <v>22</v>
      </c>
    </row>
    <row r="4" spans="1:4">
      <c r="A4" t="s">
        <v>23</v>
      </c>
    </row>
    <row r="5" spans="1:4">
      <c r="A5" t="s">
        <v>24</v>
      </c>
    </row>
    <row r="7" spans="1:4">
      <c r="A7" t="s">
        <v>25</v>
      </c>
    </row>
    <row r="9" spans="1:4">
      <c r="B9" t="s">
        <v>26</v>
      </c>
    </row>
    <row r="10" spans="1:4">
      <c r="A10" s="19" t="s">
        <v>27</v>
      </c>
      <c r="B10" t="s">
        <v>28</v>
      </c>
    </row>
    <row r="11" spans="1:4">
      <c r="A11" s="19" t="s">
        <v>27</v>
      </c>
      <c r="B11" t="s">
        <v>29</v>
      </c>
    </row>
    <row r="12" spans="1:4">
      <c r="A12" s="19" t="s">
        <v>27</v>
      </c>
      <c r="B12" t="s">
        <v>30</v>
      </c>
    </row>
    <row r="13" spans="1:4">
      <c r="A13" s="19" t="s">
        <v>27</v>
      </c>
      <c r="B13" t="s">
        <v>31</v>
      </c>
    </row>
    <row r="14" spans="1:4">
      <c r="A14" s="19" t="s">
        <v>27</v>
      </c>
      <c r="B14" s="12" t="s">
        <v>32</v>
      </c>
      <c r="C14" s="12"/>
      <c r="D14" s="12"/>
    </row>
    <row r="15" spans="1:4">
      <c r="B15" s="20" t="s">
        <v>33</v>
      </c>
    </row>
    <row r="17" spans="1:1">
      <c r="A17" s="21" t="s">
        <v>34</v>
      </c>
    </row>
    <row r="18" spans="1:1">
      <c r="A18" t="s">
        <v>35</v>
      </c>
    </row>
    <row r="19" spans="1:1">
      <c r="A19" t="s">
        <v>36</v>
      </c>
    </row>
    <row r="21" spans="1:1">
      <c r="A21" t="s">
        <v>37</v>
      </c>
    </row>
    <row r="22" spans="1:1">
      <c r="A22" t="s">
        <v>38</v>
      </c>
    </row>
    <row r="24" spans="1:1">
      <c r="A24" t="s">
        <v>43</v>
      </c>
    </row>
    <row r="25" spans="1:1">
      <c r="A25" t="s">
        <v>39</v>
      </c>
    </row>
    <row r="26" spans="1:1">
      <c r="A26" t="s">
        <v>40</v>
      </c>
    </row>
    <row r="27" spans="1:1">
      <c r="A27" t="s">
        <v>44</v>
      </c>
    </row>
    <row r="28" spans="1:1">
      <c r="A28" t="s">
        <v>41</v>
      </c>
    </row>
    <row r="29" spans="1:1">
      <c r="A29" t="s">
        <v>42</v>
      </c>
    </row>
    <row r="30" spans="1:1">
      <c r="A30" t="s">
        <v>48</v>
      </c>
    </row>
    <row r="31" spans="1:1">
      <c r="A31" t="s">
        <v>49</v>
      </c>
    </row>
    <row r="32" spans="1:1">
      <c r="A32" t="s">
        <v>45</v>
      </c>
    </row>
    <row r="33" spans="1:5">
      <c r="A33" t="s">
        <v>50</v>
      </c>
    </row>
    <row r="34" spans="1:5">
      <c r="A34" t="s">
        <v>46</v>
      </c>
    </row>
    <row r="36" spans="1:5">
      <c r="A36" s="10" t="s">
        <v>47</v>
      </c>
    </row>
    <row r="37" spans="1:5">
      <c r="A37" t="s">
        <v>51</v>
      </c>
    </row>
    <row r="39" spans="1:5">
      <c r="B39" t="s">
        <v>52</v>
      </c>
      <c r="C39" s="12" t="s">
        <v>53</v>
      </c>
      <c r="D39" s="12"/>
      <c r="E39" s="12"/>
    </row>
    <row r="40" spans="1:5">
      <c r="D40" t="s">
        <v>54</v>
      </c>
    </row>
  </sheetData>
  <pageMargins left="0.35" right="0.52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5"/>
  <sheetViews>
    <sheetView topLeftCell="A34" workbookViewId="0">
      <selection activeCell="C71" sqref="C71"/>
    </sheetView>
  </sheetViews>
  <sheetFormatPr baseColWidth="10" defaultRowHeight="15"/>
  <cols>
    <col min="1" max="1" width="25.5703125" customWidth="1"/>
    <col min="2" max="2" width="12" customWidth="1"/>
    <col min="3" max="3" width="14.140625" customWidth="1"/>
    <col min="4" max="5" width="14.42578125" customWidth="1"/>
    <col min="6" max="6" width="14.7109375" customWidth="1"/>
    <col min="7" max="7" width="18.140625" customWidth="1"/>
  </cols>
  <sheetData>
    <row r="1" spans="1:7">
      <c r="A1" s="10" t="s">
        <v>83</v>
      </c>
    </row>
    <row r="2" spans="1:7" ht="13.5" customHeight="1" thickBot="1">
      <c r="A2" t="s">
        <v>90</v>
      </c>
      <c r="F2" s="5"/>
      <c r="G2" s="5"/>
    </row>
    <row r="3" spans="1:7" ht="24.75" customHeight="1" thickBot="1">
      <c r="A3" s="22" t="s">
        <v>55</v>
      </c>
      <c r="B3" s="22" t="s">
        <v>56</v>
      </c>
      <c r="C3" s="15" t="s">
        <v>89</v>
      </c>
      <c r="D3" s="16"/>
      <c r="E3" s="16"/>
      <c r="F3" s="16"/>
      <c r="G3" s="17"/>
    </row>
    <row r="4" spans="1:7" ht="21.75" customHeight="1" thickBot="1">
      <c r="A4" s="23"/>
      <c r="B4" s="23"/>
      <c r="C4" s="36" t="s">
        <v>84</v>
      </c>
      <c r="D4" s="37"/>
      <c r="E4" s="36" t="s">
        <v>87</v>
      </c>
      <c r="F4" s="37"/>
      <c r="G4" s="24" t="s">
        <v>88</v>
      </c>
    </row>
    <row r="5" spans="1:7" ht="19.5" customHeight="1" thickBot="1">
      <c r="A5" s="25"/>
      <c r="B5" s="25"/>
      <c r="C5" s="34" t="s">
        <v>85</v>
      </c>
      <c r="D5" s="35" t="s">
        <v>86</v>
      </c>
      <c r="E5" s="35" t="s">
        <v>85</v>
      </c>
      <c r="F5" s="35" t="s">
        <v>86</v>
      </c>
      <c r="G5" s="26"/>
    </row>
    <row r="6" spans="1:7" ht="17.100000000000001" customHeight="1">
      <c r="A6" s="1" t="s">
        <v>57</v>
      </c>
      <c r="B6" s="27">
        <v>61320</v>
      </c>
      <c r="C6" s="45">
        <v>58800</v>
      </c>
      <c r="D6" s="46">
        <v>2520</v>
      </c>
      <c r="E6" s="47"/>
      <c r="F6" s="48"/>
      <c r="G6" s="49"/>
    </row>
    <row r="7" spans="1:7" ht="17.100000000000001" customHeight="1">
      <c r="A7" s="4" t="s">
        <v>58</v>
      </c>
      <c r="B7" s="29">
        <v>720</v>
      </c>
      <c r="C7" s="13">
        <v>0</v>
      </c>
      <c r="D7" s="28">
        <v>720</v>
      </c>
      <c r="E7" s="38"/>
      <c r="F7" s="39"/>
      <c r="G7" s="50"/>
    </row>
    <row r="8" spans="1:7" ht="17.100000000000001" customHeight="1">
      <c r="A8" s="4" t="s">
        <v>59</v>
      </c>
      <c r="B8" s="29">
        <v>720</v>
      </c>
      <c r="C8" s="13">
        <v>480</v>
      </c>
      <c r="D8" s="28">
        <v>240</v>
      </c>
      <c r="E8" s="38"/>
      <c r="F8" s="39"/>
      <c r="G8" s="50"/>
    </row>
    <row r="9" spans="1:7" ht="17.100000000000001" customHeight="1">
      <c r="A9" s="4" t="s">
        <v>60</v>
      </c>
      <c r="B9" s="29">
        <v>232</v>
      </c>
      <c r="C9" s="13">
        <v>210</v>
      </c>
      <c r="D9" s="28">
        <v>22</v>
      </c>
      <c r="E9" s="38"/>
      <c r="F9" s="39"/>
      <c r="G9" s="50"/>
    </row>
    <row r="10" spans="1:7" ht="17.100000000000001" customHeight="1">
      <c r="A10" s="4" t="s">
        <v>61</v>
      </c>
      <c r="B10" s="29">
        <v>600</v>
      </c>
      <c r="C10" s="13">
        <v>0</v>
      </c>
      <c r="D10" s="28">
        <v>600</v>
      </c>
      <c r="E10" s="38"/>
      <c r="F10" s="39"/>
      <c r="G10" s="50"/>
    </row>
    <row r="11" spans="1:7" ht="17.100000000000001" customHeight="1">
      <c r="A11" s="4" t="s">
        <v>62</v>
      </c>
      <c r="B11" s="29">
        <v>300</v>
      </c>
      <c r="C11" s="13">
        <v>0</v>
      </c>
      <c r="D11" s="28">
        <v>300</v>
      </c>
      <c r="E11" s="38"/>
      <c r="F11" s="39"/>
      <c r="G11" s="50"/>
    </row>
    <row r="12" spans="1:7" ht="17.100000000000001" customHeight="1">
      <c r="A12" s="4" t="s">
        <v>63</v>
      </c>
      <c r="B12" s="29">
        <v>300</v>
      </c>
      <c r="C12" s="13">
        <v>0</v>
      </c>
      <c r="D12" s="28">
        <v>300</v>
      </c>
      <c r="E12" s="38"/>
      <c r="F12" s="39"/>
      <c r="G12" s="50"/>
    </row>
    <row r="13" spans="1:7" ht="17.100000000000001" customHeight="1">
      <c r="A13" s="4" t="s">
        <v>64</v>
      </c>
      <c r="B13" s="29">
        <v>700</v>
      </c>
      <c r="C13" s="51"/>
      <c r="D13" s="39"/>
      <c r="E13" s="39"/>
      <c r="F13" s="39"/>
      <c r="G13" s="6">
        <v>700</v>
      </c>
    </row>
    <row r="14" spans="1:7" ht="17.100000000000001" customHeight="1">
      <c r="A14" s="4" t="s">
        <v>65</v>
      </c>
      <c r="B14" s="29">
        <v>3000</v>
      </c>
      <c r="C14" s="51"/>
      <c r="D14" s="39"/>
      <c r="E14" s="39"/>
      <c r="F14" s="39"/>
      <c r="G14" s="6">
        <v>3000</v>
      </c>
    </row>
    <row r="15" spans="1:7" ht="17.100000000000001" customHeight="1">
      <c r="A15" s="4" t="s">
        <v>66</v>
      </c>
      <c r="B15" s="29">
        <v>100</v>
      </c>
      <c r="C15" s="51"/>
      <c r="D15" s="39"/>
      <c r="E15" s="39"/>
      <c r="F15" s="39"/>
      <c r="G15" s="6">
        <v>100</v>
      </c>
    </row>
    <row r="16" spans="1:7" ht="17.100000000000001" customHeight="1">
      <c r="A16" s="4" t="s">
        <v>67</v>
      </c>
      <c r="B16" s="29">
        <v>3000</v>
      </c>
      <c r="C16" s="51"/>
      <c r="D16" s="39"/>
      <c r="E16" s="39"/>
      <c r="F16" s="39"/>
      <c r="G16" s="52">
        <v>3000</v>
      </c>
    </row>
    <row r="17" spans="1:7" ht="17.100000000000001" customHeight="1">
      <c r="A17" s="4" t="s">
        <v>68</v>
      </c>
      <c r="B17" s="29">
        <v>4000</v>
      </c>
      <c r="C17" s="51"/>
      <c r="D17" s="39"/>
      <c r="E17" s="39"/>
      <c r="F17" s="39"/>
      <c r="G17" s="6">
        <v>4000</v>
      </c>
    </row>
    <row r="18" spans="1:7" ht="17.100000000000001" customHeight="1">
      <c r="A18" s="4" t="s">
        <v>69</v>
      </c>
      <c r="B18" s="29">
        <v>150</v>
      </c>
      <c r="C18" s="51"/>
      <c r="D18" s="39"/>
      <c r="E18" s="39"/>
      <c r="F18" s="39"/>
      <c r="G18" s="6">
        <v>150</v>
      </c>
    </row>
    <row r="19" spans="1:7" ht="17.100000000000001" customHeight="1">
      <c r="A19" s="4" t="s">
        <v>70</v>
      </c>
      <c r="B19" s="29">
        <v>100</v>
      </c>
      <c r="C19" s="51"/>
      <c r="D19" s="39"/>
      <c r="E19" s="39"/>
      <c r="F19" s="39"/>
      <c r="G19" s="52">
        <v>100</v>
      </c>
    </row>
    <row r="20" spans="1:7" ht="17.100000000000001" customHeight="1">
      <c r="A20" s="4" t="s">
        <v>71</v>
      </c>
      <c r="B20" s="29">
        <v>700</v>
      </c>
      <c r="C20" s="51"/>
      <c r="D20" s="39"/>
      <c r="E20" s="39"/>
      <c r="F20" s="39"/>
      <c r="G20" s="52">
        <v>700</v>
      </c>
    </row>
    <row r="21" spans="1:7" ht="17.100000000000001" customHeight="1">
      <c r="A21" s="4" t="s">
        <v>72</v>
      </c>
      <c r="B21" s="29">
        <v>2000</v>
      </c>
      <c r="C21" s="51"/>
      <c r="D21" s="39"/>
      <c r="E21" s="39"/>
      <c r="F21" s="39"/>
      <c r="G21" s="52">
        <v>2000</v>
      </c>
    </row>
    <row r="22" spans="1:7" ht="17.100000000000001" customHeight="1">
      <c r="A22" s="4" t="s">
        <v>73</v>
      </c>
      <c r="B22" s="30">
        <v>4000</v>
      </c>
      <c r="C22" s="53"/>
      <c r="D22" s="39"/>
      <c r="E22" s="39"/>
      <c r="F22" s="39"/>
      <c r="G22" s="30">
        <v>4000</v>
      </c>
    </row>
    <row r="23" spans="1:7" ht="17.100000000000001" customHeight="1">
      <c r="A23" s="4" t="s">
        <v>74</v>
      </c>
      <c r="B23" s="31"/>
      <c r="C23" s="53"/>
      <c r="D23" s="39"/>
      <c r="E23" s="39"/>
      <c r="F23" s="39"/>
      <c r="G23" s="31"/>
    </row>
    <row r="24" spans="1:7" ht="17.100000000000001" customHeight="1">
      <c r="A24" s="4" t="s">
        <v>75</v>
      </c>
      <c r="B24" s="32"/>
      <c r="C24" s="53"/>
      <c r="D24" s="39"/>
      <c r="E24" s="39"/>
      <c r="F24" s="39"/>
      <c r="G24" s="32"/>
    </row>
    <row r="25" spans="1:7" ht="17.100000000000001" customHeight="1">
      <c r="A25" s="4" t="s">
        <v>76</v>
      </c>
      <c r="B25" s="29">
        <v>7500</v>
      </c>
      <c r="C25" s="51"/>
      <c r="D25" s="39"/>
      <c r="E25" s="5">
        <v>7500</v>
      </c>
      <c r="F25" s="39"/>
      <c r="G25" s="50"/>
    </row>
    <row r="26" spans="1:7" ht="17.100000000000001" customHeight="1">
      <c r="A26" s="4" t="s">
        <v>77</v>
      </c>
      <c r="B26" s="29">
        <v>3000</v>
      </c>
      <c r="C26" s="51"/>
      <c r="D26" s="39"/>
      <c r="E26" s="39"/>
      <c r="F26" s="5">
        <v>3000</v>
      </c>
      <c r="G26" s="50"/>
    </row>
    <row r="27" spans="1:7" ht="17.100000000000001" customHeight="1">
      <c r="A27" s="4" t="s">
        <v>78</v>
      </c>
      <c r="B27" s="29">
        <v>5000</v>
      </c>
      <c r="C27" s="51"/>
      <c r="D27" s="39"/>
      <c r="E27" s="5">
        <v>3000</v>
      </c>
      <c r="F27" s="5">
        <v>2000</v>
      </c>
      <c r="G27" s="50"/>
    </row>
    <row r="28" spans="1:7" ht="17.100000000000001" customHeight="1">
      <c r="A28" s="4" t="s">
        <v>79</v>
      </c>
      <c r="B28" s="29">
        <v>4000</v>
      </c>
      <c r="C28" s="51"/>
      <c r="D28" s="39"/>
      <c r="E28" s="39"/>
      <c r="F28" s="39"/>
      <c r="G28" s="6">
        <v>4000</v>
      </c>
    </row>
    <row r="29" spans="1:7" ht="17.100000000000001" customHeight="1">
      <c r="A29" s="4" t="s">
        <v>80</v>
      </c>
      <c r="B29" s="29">
        <v>200</v>
      </c>
      <c r="C29" s="51"/>
      <c r="D29" s="39"/>
      <c r="E29" s="39"/>
      <c r="F29" s="39"/>
      <c r="G29" s="6">
        <v>200</v>
      </c>
    </row>
    <row r="30" spans="1:7" ht="17.100000000000001" customHeight="1" thickBot="1">
      <c r="A30" s="4" t="s">
        <v>81</v>
      </c>
      <c r="B30" s="29">
        <v>2000</v>
      </c>
      <c r="C30" s="54"/>
      <c r="D30" s="55"/>
      <c r="E30" s="55"/>
      <c r="F30" s="55"/>
      <c r="G30" s="9">
        <v>2000</v>
      </c>
    </row>
    <row r="31" spans="1:7" ht="31.5" customHeight="1" thickBot="1">
      <c r="A31" s="40" t="s">
        <v>82</v>
      </c>
      <c r="B31" s="43">
        <f>SUM(B6:B30)</f>
        <v>103642</v>
      </c>
      <c r="C31" s="43">
        <f>SUM(C6:C30)</f>
        <v>59490</v>
      </c>
      <c r="D31" s="43">
        <f t="shared" ref="D31:G31" si="0">SUM(D6:D30)</f>
        <v>4702</v>
      </c>
      <c r="E31" s="43">
        <f t="shared" si="0"/>
        <v>10500</v>
      </c>
      <c r="F31" s="43">
        <f t="shared" si="0"/>
        <v>5000</v>
      </c>
      <c r="G31" s="43">
        <f t="shared" si="0"/>
        <v>23950</v>
      </c>
    </row>
    <row r="32" spans="1:7" ht="23.25" customHeight="1" thickBot="1">
      <c r="A32" s="41"/>
      <c r="B32" s="42"/>
      <c r="C32" s="74">
        <f>C31+D31</f>
        <v>64192</v>
      </c>
      <c r="D32" s="75"/>
      <c r="E32" s="74">
        <f>E31+F31</f>
        <v>15500</v>
      </c>
      <c r="F32" s="75"/>
      <c r="G32" s="56"/>
    </row>
    <row r="33" spans="1:7" ht="32.25" customHeight="1" thickBot="1">
      <c r="A33" s="33"/>
      <c r="B33" s="33"/>
      <c r="C33" s="57">
        <f>C32+E32+G31</f>
        <v>103642</v>
      </c>
      <c r="D33" s="76"/>
      <c r="E33" s="76"/>
      <c r="F33" s="76"/>
      <c r="G33" s="58"/>
    </row>
    <row r="34" spans="1:7" ht="18.75">
      <c r="A34" s="60" t="s">
        <v>91</v>
      </c>
      <c r="B34" s="59"/>
      <c r="C34" s="59"/>
      <c r="D34" s="59"/>
      <c r="E34" s="59"/>
      <c r="F34" s="59"/>
      <c r="G34" s="59"/>
    </row>
    <row r="35" spans="1:7">
      <c r="A35" s="59"/>
      <c r="B35" s="59"/>
      <c r="C35" s="59"/>
      <c r="D35" s="59"/>
      <c r="E35" s="59"/>
      <c r="F35" s="59"/>
      <c r="G35" s="59"/>
    </row>
    <row r="36" spans="1:7" ht="16.5" thickBot="1">
      <c r="A36" s="68" t="s">
        <v>92</v>
      </c>
      <c r="B36" s="59"/>
      <c r="C36" s="59"/>
      <c r="D36" s="59"/>
      <c r="E36" s="59"/>
      <c r="F36" s="59"/>
      <c r="G36" s="59"/>
    </row>
    <row r="37" spans="1:7">
      <c r="A37" s="61" t="s">
        <v>93</v>
      </c>
      <c r="B37" s="62" t="s">
        <v>95</v>
      </c>
      <c r="D37" t="s">
        <v>52</v>
      </c>
      <c r="E37" s="10" t="s">
        <v>97</v>
      </c>
      <c r="F37" s="67"/>
    </row>
    <row r="38" spans="1:7">
      <c r="A38" s="63" t="s">
        <v>85</v>
      </c>
      <c r="B38" s="64">
        <v>3</v>
      </c>
      <c r="E38" t="s">
        <v>54</v>
      </c>
    </row>
    <row r="39" spans="1:7">
      <c r="A39" s="63" t="s">
        <v>94</v>
      </c>
      <c r="B39" s="64">
        <v>1</v>
      </c>
      <c r="D39" t="s">
        <v>52</v>
      </c>
      <c r="E39" s="69">
        <v>23950</v>
      </c>
      <c r="F39" s="21">
        <v>5987.5</v>
      </c>
    </row>
    <row r="40" spans="1:7" ht="15.75" thickBot="1">
      <c r="A40" s="65" t="s">
        <v>96</v>
      </c>
      <c r="B40" s="66">
        <v>4</v>
      </c>
      <c r="E40" s="44">
        <v>4</v>
      </c>
    </row>
    <row r="42" spans="1:7" ht="15.75" thickBot="1">
      <c r="A42" s="73" t="s">
        <v>98</v>
      </c>
    </row>
    <row r="43" spans="1:7">
      <c r="A43" s="61" t="s">
        <v>93</v>
      </c>
      <c r="B43" s="70" t="s">
        <v>95</v>
      </c>
      <c r="C43" s="11" t="s">
        <v>99</v>
      </c>
      <c r="D43" s="11" t="s">
        <v>100</v>
      </c>
    </row>
    <row r="44" spans="1:7">
      <c r="A44" s="63" t="s">
        <v>85</v>
      </c>
      <c r="B44" s="14">
        <v>3</v>
      </c>
      <c r="C44" s="11">
        <v>5987.5</v>
      </c>
      <c r="D44" s="11">
        <f>B44*C44</f>
        <v>17962.5</v>
      </c>
    </row>
    <row r="45" spans="1:7">
      <c r="A45" s="63" t="s">
        <v>94</v>
      </c>
      <c r="B45" s="14">
        <v>1</v>
      </c>
      <c r="C45" s="11">
        <v>5987.5</v>
      </c>
      <c r="D45" s="11">
        <f>B45*C45</f>
        <v>5987.5</v>
      </c>
    </row>
    <row r="46" spans="1:7" ht="15.75" thickBot="1">
      <c r="A46" s="65" t="s">
        <v>96</v>
      </c>
      <c r="B46" s="71">
        <v>4</v>
      </c>
      <c r="C46" s="72"/>
      <c r="D46" s="11">
        <f>SUM(D44:D45)</f>
        <v>23950</v>
      </c>
    </row>
    <row r="48" spans="1:7" ht="15.75" thickBot="1">
      <c r="A48" s="73" t="s">
        <v>101</v>
      </c>
    </row>
    <row r="49" spans="1:4">
      <c r="A49" s="77" t="s">
        <v>102</v>
      </c>
      <c r="B49" s="78" t="s">
        <v>85</v>
      </c>
      <c r="C49" s="78" t="s">
        <v>94</v>
      </c>
      <c r="D49" s="62" t="s">
        <v>105</v>
      </c>
    </row>
    <row r="50" spans="1:4">
      <c r="A50" s="79" t="s">
        <v>103</v>
      </c>
      <c r="B50" s="11">
        <v>59490</v>
      </c>
      <c r="C50" s="11">
        <v>4702</v>
      </c>
      <c r="D50" s="64">
        <f>B50+C50</f>
        <v>64192</v>
      </c>
    </row>
    <row r="51" spans="1:4">
      <c r="A51" s="79" t="s">
        <v>87</v>
      </c>
      <c r="B51" s="11">
        <v>10500</v>
      </c>
      <c r="C51" s="11">
        <v>5000</v>
      </c>
      <c r="D51" s="64">
        <f t="shared" ref="D51:D55" si="1">B51+C51</f>
        <v>15500</v>
      </c>
    </row>
    <row r="52" spans="1:4">
      <c r="A52" s="79" t="s">
        <v>104</v>
      </c>
      <c r="B52" s="11">
        <v>17962.5</v>
      </c>
      <c r="C52" s="11">
        <v>5987.5</v>
      </c>
      <c r="D52" s="64">
        <f t="shared" si="1"/>
        <v>23950</v>
      </c>
    </row>
    <row r="53" spans="1:4">
      <c r="A53" s="79" t="s">
        <v>105</v>
      </c>
      <c r="B53" s="11">
        <f>SUM(B50:B52)</f>
        <v>87952.5</v>
      </c>
      <c r="C53" s="11">
        <f t="shared" ref="C53:D53" si="2">SUM(C50:C52)</f>
        <v>15689.5</v>
      </c>
      <c r="D53" s="64">
        <f t="shared" si="2"/>
        <v>103642</v>
      </c>
    </row>
    <row r="54" spans="1:4">
      <c r="A54" s="79" t="s">
        <v>106</v>
      </c>
      <c r="B54" s="11">
        <v>162000</v>
      </c>
      <c r="C54" s="11">
        <v>12000</v>
      </c>
      <c r="D54" s="64" t="s">
        <v>108</v>
      </c>
    </row>
    <row r="55" spans="1:4" ht="15.75" thickBot="1">
      <c r="A55" s="80" t="s">
        <v>107</v>
      </c>
      <c r="B55" s="81">
        <f>B53/B54</f>
        <v>0.54291666666666671</v>
      </c>
      <c r="C55" s="81">
        <f>C53/C54</f>
        <v>1.3074583333333334</v>
      </c>
      <c r="D55" s="66">
        <f t="shared" si="1"/>
        <v>1.8503750000000001</v>
      </c>
    </row>
  </sheetData>
  <mergeCells count="11">
    <mergeCell ref="C4:D4"/>
    <mergeCell ref="E4:F4"/>
    <mergeCell ref="C3:G3"/>
    <mergeCell ref="C32:D32"/>
    <mergeCell ref="E32:F32"/>
    <mergeCell ref="C33:G33"/>
    <mergeCell ref="G4:G5"/>
    <mergeCell ref="B22:B24"/>
    <mergeCell ref="G22:G24"/>
    <mergeCell ref="A3:A5"/>
    <mergeCell ref="B3:B5"/>
  </mergeCells>
  <pageMargins left="0.7" right="0.7" top="0.75" bottom="0.75" header="0.3" footer="0.3"/>
  <ignoredErrors>
    <ignoredError sqref="D5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G43"/>
  <sheetViews>
    <sheetView topLeftCell="A10" workbookViewId="0">
      <selection activeCell="F28" sqref="F28"/>
    </sheetView>
  </sheetViews>
  <sheetFormatPr baseColWidth="10" defaultRowHeight="15"/>
  <cols>
    <col min="3" max="3" width="12.85546875" customWidth="1"/>
    <col min="4" max="4" width="12" customWidth="1"/>
    <col min="5" max="5" width="12.28515625" customWidth="1"/>
    <col min="6" max="6" width="11.5703125" bestFit="1" customWidth="1"/>
  </cols>
  <sheetData>
    <row r="1" spans="1:7">
      <c r="A1" s="10" t="s">
        <v>110</v>
      </c>
    </row>
    <row r="2" spans="1:7">
      <c r="A2" t="s">
        <v>120</v>
      </c>
    </row>
    <row r="3" spans="1:7" ht="16.5" thickBot="1">
      <c r="A3" s="82" t="s">
        <v>111</v>
      </c>
      <c r="E3" t="s">
        <v>112</v>
      </c>
      <c r="G3">
        <v>23950</v>
      </c>
    </row>
    <row r="4" spans="1:7" ht="15.75" thickBot="1">
      <c r="A4" s="83" t="s">
        <v>93</v>
      </c>
      <c r="B4" s="84"/>
      <c r="C4" s="85" t="s">
        <v>113</v>
      </c>
      <c r="E4" t="s">
        <v>52</v>
      </c>
      <c r="F4" s="86"/>
    </row>
    <row r="5" spans="1:7">
      <c r="A5" s="87" t="s">
        <v>85</v>
      </c>
      <c r="B5" s="88"/>
      <c r="C5" s="89"/>
    </row>
    <row r="6" spans="1:7" ht="15.75" thickBot="1">
      <c r="A6" s="90" t="s">
        <v>94</v>
      </c>
      <c r="B6" s="91"/>
      <c r="C6" s="92"/>
    </row>
    <row r="7" spans="1:7" ht="15.75" thickBot="1">
      <c r="A7" s="93" t="s">
        <v>105</v>
      </c>
      <c r="B7" s="94"/>
      <c r="C7" s="95">
        <f>C5+C6</f>
        <v>0</v>
      </c>
    </row>
    <row r="9" spans="1:7" ht="15.75" thickBot="1">
      <c r="A9" s="96" t="s">
        <v>98</v>
      </c>
    </row>
    <row r="10" spans="1:7" ht="15.75" thickBot="1">
      <c r="A10" s="83" t="s">
        <v>93</v>
      </c>
      <c r="B10" s="84"/>
      <c r="C10" s="85" t="s">
        <v>113</v>
      </c>
      <c r="D10" s="97" t="s">
        <v>114</v>
      </c>
      <c r="E10" s="98" t="s">
        <v>115</v>
      </c>
    </row>
    <row r="11" spans="1:7">
      <c r="A11" s="87" t="s">
        <v>85</v>
      </c>
      <c r="B11" s="88"/>
      <c r="C11" s="89"/>
      <c r="D11" s="99">
        <f>F4</f>
        <v>0</v>
      </c>
      <c r="E11" s="100"/>
    </row>
    <row r="12" spans="1:7" ht="15.75" thickBot="1">
      <c r="A12" s="90" t="s">
        <v>94</v>
      </c>
      <c r="B12" s="91"/>
      <c r="C12" s="92"/>
      <c r="D12" s="101">
        <f>F4</f>
        <v>0</v>
      </c>
      <c r="E12" s="102"/>
    </row>
    <row r="13" spans="1:7" ht="15.75" thickBot="1">
      <c r="A13" s="93" t="s">
        <v>105</v>
      </c>
      <c r="B13" s="94"/>
      <c r="C13" s="95">
        <f>C11+C12</f>
        <v>0</v>
      </c>
      <c r="D13" s="103"/>
      <c r="E13" s="104">
        <f>E11+E12</f>
        <v>0</v>
      </c>
    </row>
    <row r="15" spans="1:7" ht="15.75" thickBot="1">
      <c r="A15" s="96" t="s">
        <v>101</v>
      </c>
    </row>
    <row r="16" spans="1:7" ht="15.75" thickBot="1">
      <c r="A16" s="93" t="s">
        <v>102</v>
      </c>
      <c r="B16" s="94"/>
      <c r="C16" s="97" t="s">
        <v>85</v>
      </c>
      <c r="D16" s="97" t="s">
        <v>94</v>
      </c>
      <c r="E16" s="97" t="s">
        <v>105</v>
      </c>
    </row>
    <row r="17" spans="1:7">
      <c r="A17" s="105" t="s">
        <v>103</v>
      </c>
      <c r="B17" s="106"/>
      <c r="C17" s="107"/>
      <c r="D17" s="107"/>
      <c r="E17" s="108"/>
    </row>
    <row r="18" spans="1:7">
      <c r="A18" s="109" t="s">
        <v>87</v>
      </c>
      <c r="B18" s="110"/>
      <c r="C18" s="111"/>
      <c r="D18" s="111"/>
      <c r="E18" s="112"/>
    </row>
    <row r="19" spans="1:7" ht="15.75" thickBot="1">
      <c r="A19" s="113" t="s">
        <v>116</v>
      </c>
      <c r="B19" s="8"/>
      <c r="C19" s="114"/>
      <c r="D19" s="114"/>
      <c r="E19" s="104"/>
    </row>
    <row r="20" spans="1:7" ht="15.75" thickBot="1">
      <c r="A20" s="115" t="s">
        <v>105</v>
      </c>
      <c r="B20" s="116"/>
      <c r="C20" s="117"/>
      <c r="D20" s="117"/>
      <c r="E20" s="117"/>
    </row>
    <row r="21" spans="1:7" ht="15.75" thickBot="1">
      <c r="A21" s="115" t="s">
        <v>117</v>
      </c>
      <c r="B21" s="116"/>
      <c r="C21" s="118">
        <v>162000</v>
      </c>
      <c r="D21" s="118">
        <v>12000</v>
      </c>
      <c r="E21" s="98" t="s">
        <v>108</v>
      </c>
    </row>
    <row r="22" spans="1:7" ht="15.75" thickBot="1">
      <c r="A22" s="113" t="s">
        <v>107</v>
      </c>
      <c r="B22" s="8"/>
      <c r="C22" s="119"/>
      <c r="D22" s="119"/>
      <c r="E22" s="120"/>
    </row>
    <row r="24" spans="1:7" ht="16.5" thickBot="1">
      <c r="A24" s="82" t="s">
        <v>118</v>
      </c>
      <c r="E24" t="s">
        <v>112</v>
      </c>
      <c r="G24">
        <v>23950</v>
      </c>
    </row>
    <row r="25" spans="1:7" ht="15.75" thickBot="1">
      <c r="A25" s="83" t="s">
        <v>93</v>
      </c>
      <c r="B25" s="84"/>
      <c r="C25" s="85" t="s">
        <v>119</v>
      </c>
      <c r="E25" t="s">
        <v>52</v>
      </c>
      <c r="F25" s="86"/>
    </row>
    <row r="26" spans="1:7">
      <c r="A26" s="87" t="s">
        <v>85</v>
      </c>
      <c r="B26" s="88"/>
      <c r="C26" s="89"/>
    </row>
    <row r="27" spans="1:7" ht="15.75" thickBot="1">
      <c r="A27" s="90" t="s">
        <v>94</v>
      </c>
      <c r="B27" s="91"/>
      <c r="C27" s="92"/>
    </row>
    <row r="28" spans="1:7" ht="15.75" thickBot="1">
      <c r="A28" s="93" t="s">
        <v>105</v>
      </c>
      <c r="B28" s="94"/>
      <c r="C28" s="95"/>
    </row>
    <row r="30" spans="1:7" ht="15.75" thickBot="1">
      <c r="A30" s="96" t="s">
        <v>98</v>
      </c>
    </row>
    <row r="31" spans="1:7" ht="15.75" thickBot="1">
      <c r="A31" s="83" t="s">
        <v>93</v>
      </c>
      <c r="B31" s="84"/>
      <c r="C31" s="85" t="s">
        <v>119</v>
      </c>
      <c r="D31" s="97" t="s">
        <v>114</v>
      </c>
      <c r="E31" s="98" t="s">
        <v>115</v>
      </c>
    </row>
    <row r="32" spans="1:7">
      <c r="A32" s="87" t="s">
        <v>85</v>
      </c>
      <c r="B32" s="88"/>
      <c r="C32" s="89"/>
      <c r="D32" s="99"/>
      <c r="E32" s="100"/>
    </row>
    <row r="33" spans="1:5" ht="15.75" thickBot="1">
      <c r="A33" s="90" t="s">
        <v>94</v>
      </c>
      <c r="B33" s="91"/>
      <c r="C33" s="92"/>
      <c r="D33" s="101"/>
      <c r="E33" s="102"/>
    </row>
    <row r="34" spans="1:5" ht="15.75" thickBot="1">
      <c r="A34" s="93" t="s">
        <v>105</v>
      </c>
      <c r="B34" s="94"/>
      <c r="C34" s="95"/>
      <c r="D34" s="103"/>
      <c r="E34" s="104"/>
    </row>
    <row r="36" spans="1:5" ht="15.75" thickBot="1">
      <c r="A36" s="96" t="s">
        <v>101</v>
      </c>
    </row>
    <row r="37" spans="1:5" ht="15.75" thickBot="1">
      <c r="A37" s="93" t="s">
        <v>102</v>
      </c>
      <c r="B37" s="94"/>
      <c r="C37" s="97" t="s">
        <v>85</v>
      </c>
      <c r="D37" s="97" t="s">
        <v>94</v>
      </c>
      <c r="E37" s="97" t="s">
        <v>105</v>
      </c>
    </row>
    <row r="38" spans="1:5">
      <c r="A38" s="105" t="s">
        <v>103</v>
      </c>
      <c r="B38" s="106"/>
      <c r="C38" s="107"/>
      <c r="D38" s="107"/>
      <c r="E38" s="108"/>
    </row>
    <row r="39" spans="1:5">
      <c r="A39" s="109" t="s">
        <v>87</v>
      </c>
      <c r="B39" s="110"/>
      <c r="C39" s="111"/>
      <c r="D39" s="111"/>
      <c r="E39" s="112"/>
    </row>
    <row r="40" spans="1:5" ht="15.75" thickBot="1">
      <c r="A40" s="113" t="s">
        <v>116</v>
      </c>
      <c r="B40" s="8"/>
      <c r="C40" s="114"/>
      <c r="D40" s="114"/>
      <c r="E40" s="104"/>
    </row>
    <row r="41" spans="1:5" ht="15.75" thickBot="1">
      <c r="A41" s="115" t="s">
        <v>105</v>
      </c>
      <c r="B41" s="116"/>
      <c r="C41" s="117"/>
      <c r="D41" s="117"/>
      <c r="E41" s="117"/>
    </row>
    <row r="42" spans="1:5" ht="15.75" thickBot="1">
      <c r="A42" s="115" t="s">
        <v>117</v>
      </c>
      <c r="B42" s="116"/>
      <c r="C42" s="118">
        <v>162000</v>
      </c>
      <c r="D42" s="118">
        <v>12000</v>
      </c>
      <c r="E42" s="98" t="s">
        <v>108</v>
      </c>
    </row>
    <row r="43" spans="1:5" ht="15.75" thickBot="1">
      <c r="A43" s="113" t="s">
        <v>107</v>
      </c>
      <c r="B43" s="8"/>
      <c r="C43" s="119"/>
      <c r="D43" s="119"/>
      <c r="E43" s="120"/>
    </row>
  </sheetData>
  <mergeCells count="18">
    <mergeCell ref="A28:B28"/>
    <mergeCell ref="A31:B31"/>
    <mergeCell ref="A32:B32"/>
    <mergeCell ref="A33:B33"/>
    <mergeCell ref="A34:B34"/>
    <mergeCell ref="A37:B37"/>
    <mergeCell ref="A12:B12"/>
    <mergeCell ref="A13:B13"/>
    <mergeCell ref="A16:B16"/>
    <mergeCell ref="A25:B25"/>
    <mergeCell ref="A26:B26"/>
    <mergeCell ref="A27:B27"/>
    <mergeCell ref="A4:B4"/>
    <mergeCell ref="A5:B5"/>
    <mergeCell ref="A6:B6"/>
    <mergeCell ref="A7:B7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 PEDAG</vt:lpstr>
      <vt:lpstr>APUNTE</vt:lpstr>
      <vt:lpstr>trabajo practico resuelto</vt:lpstr>
      <vt:lpstr>TRABAJO PRACTICO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</cp:lastModifiedBy>
  <cp:lastPrinted>2020-09-22T20:35:37Z</cp:lastPrinted>
  <dcterms:created xsi:type="dcterms:W3CDTF">2020-04-08T16:44:30Z</dcterms:created>
  <dcterms:modified xsi:type="dcterms:W3CDTF">2020-09-22T21:36:23Z</dcterms:modified>
</cp:coreProperties>
</file>