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 tabRatio="657" activeTab="2"/>
  </bookViews>
  <sheets>
    <sheet name="PLAN PEDAG" sheetId="1" r:id="rId1"/>
    <sheet name="APUNTE" sheetId="27" r:id="rId2"/>
    <sheet name="TRAB PRACT MANO DE OBRA" sheetId="28" r:id="rId3"/>
    <sheet name="TRAB PRAC MAT PRIMA resuelto" sheetId="26" r:id="rId4"/>
  </sheets>
  <calcPr calcId="124519"/>
</workbook>
</file>

<file path=xl/calcChain.xml><?xml version="1.0" encoding="utf-8"?>
<calcChain xmlns="http://schemas.openxmlformats.org/spreadsheetml/2006/main">
  <c r="E32" i="28"/>
  <c r="E31"/>
  <c r="J30"/>
  <c r="E30"/>
  <c r="E33" s="1"/>
  <c r="H29"/>
  <c r="G29"/>
  <c r="I29" s="1"/>
  <c r="F29"/>
  <c r="H28"/>
  <c r="G28"/>
  <c r="F28"/>
  <c r="I28" s="1"/>
  <c r="H27"/>
  <c r="G27"/>
  <c r="I27" s="1"/>
  <c r="F27"/>
  <c r="H26"/>
  <c r="G26"/>
  <c r="F26"/>
  <c r="I26" s="1"/>
  <c r="H25"/>
  <c r="G25"/>
  <c r="I25" s="1"/>
  <c r="F25"/>
  <c r="H24"/>
  <c r="G24"/>
  <c r="F24"/>
  <c r="I24" s="1"/>
  <c r="H23"/>
  <c r="G23"/>
  <c r="I23" s="1"/>
  <c r="F23"/>
  <c r="H22"/>
  <c r="G22"/>
  <c r="F22"/>
  <c r="I22" s="1"/>
  <c r="H21"/>
  <c r="G21"/>
  <c r="I21" s="1"/>
  <c r="F21"/>
  <c r="H20"/>
  <c r="G20"/>
  <c r="F20"/>
  <c r="I20" s="1"/>
  <c r="H19"/>
  <c r="G19"/>
  <c r="I19" s="1"/>
  <c r="F19"/>
  <c r="H18"/>
  <c r="G18"/>
  <c r="F18"/>
  <c r="I18" s="1"/>
  <c r="H17"/>
  <c r="G17"/>
  <c r="I17" s="1"/>
  <c r="F17"/>
  <c r="H16"/>
  <c r="G16"/>
  <c r="F16"/>
  <c r="I16" s="1"/>
  <c r="H15"/>
  <c r="G15"/>
  <c r="I15" s="1"/>
  <c r="F15"/>
  <c r="H14"/>
  <c r="G14"/>
  <c r="F14"/>
  <c r="I14" s="1"/>
  <c r="H13"/>
  <c r="G13"/>
  <c r="I13" s="1"/>
  <c r="F13"/>
  <c r="H12"/>
  <c r="G12"/>
  <c r="F12"/>
  <c r="I12" s="1"/>
  <c r="H11"/>
  <c r="G11"/>
  <c r="I11" s="1"/>
  <c r="F11"/>
  <c r="O30"/>
  <c r="H10"/>
  <c r="G10"/>
  <c r="F10"/>
  <c r="I10" s="1"/>
  <c r="H9"/>
  <c r="G9"/>
  <c r="I9" s="1"/>
  <c r="F9"/>
  <c r="H8"/>
  <c r="G8"/>
  <c r="F8"/>
  <c r="I8" s="1"/>
  <c r="H7"/>
  <c r="G7"/>
  <c r="I7" s="1"/>
  <c r="F7"/>
  <c r="M30"/>
  <c r="H6"/>
  <c r="G6"/>
  <c r="F6"/>
  <c r="I6" s="1"/>
  <c r="L30"/>
  <c r="H5"/>
  <c r="H30" s="1"/>
  <c r="G5"/>
  <c r="G30" s="1"/>
  <c r="F5"/>
  <c r="F30" s="1"/>
  <c r="E44" i="27"/>
  <c r="E43"/>
  <c r="E39"/>
  <c r="E33"/>
  <c r="I5" i="28" l="1"/>
  <c r="L31"/>
  <c r="N30"/>
  <c r="M31" s="1"/>
  <c r="K30" l="1"/>
  <c r="I30"/>
</calcChain>
</file>

<file path=xl/sharedStrings.xml><?xml version="1.0" encoding="utf-8"?>
<sst xmlns="http://schemas.openxmlformats.org/spreadsheetml/2006/main" count="287" uniqueCount="227">
  <si>
    <t>INSTITTUTO SUPERIOR DEL PREFESORADO DE SALTA Nro. 6005</t>
  </si>
  <si>
    <t>PLAN PEDAGOGICO: TECNICATURA SUP. EN ADM. CON ORIENTACION EN COMERCIALIZACION</t>
  </si>
  <si>
    <t>CONTENIDO O TEMA A DESARROLLAR</t>
  </si>
  <si>
    <t>GUIA O ACTIVIDADES</t>
  </si>
  <si>
    <t>BIBLIOGRAFIA</t>
  </si>
  <si>
    <t>Cdor Enrique J. Cárdenas</t>
  </si>
  <si>
    <t>APELLIDO Y NOMBRE DOCENTE:  CÁRDENAS, ENRIQUE JOSÉ</t>
  </si>
  <si>
    <t>ASIGNATURA: CONTABILIDAD DE GESTION 2do año</t>
  </si>
  <si>
    <t xml:space="preserve">HORARIO : </t>
  </si>
  <si>
    <t>desde 21:40</t>
  </si>
  <si>
    <t>hasta 23:00</t>
  </si>
  <si>
    <t>APUNTES DE CLASE</t>
  </si>
  <si>
    <t>GOOGLE</t>
  </si>
  <si>
    <t>UNIDAD 3</t>
  </si>
  <si>
    <t>"CONTABILIDAD DE COSTOS, UN ENFOQUE ADMINISTRATIVO Y DE GERENCIA" Beckery Jacobsen</t>
  </si>
  <si>
    <t>ed Mc. Graw Hill</t>
  </si>
  <si>
    <t>=</t>
  </si>
  <si>
    <t>punto de pedido</t>
  </si>
  <si>
    <t>TRABAJO PRACTICO</t>
  </si>
  <si>
    <t>ADMINISTRACION DE INVENTARIOS: MATERIAS PRIMAS</t>
  </si>
  <si>
    <t>a) Calcular el lote económico de compra o tamaño optimo del pedido para una empresa</t>
  </si>
  <si>
    <t>que muestra lo siguiente:</t>
  </si>
  <si>
    <t>1.- Consumo anual de Materia Prima: 50000 toneladas</t>
  </si>
  <si>
    <t>2.- Costo por unidad: $100 por tonelada</t>
  </si>
  <si>
    <t>3.- Costo de colocar un pedido: $30</t>
  </si>
  <si>
    <t>4.- Costo de llevar el inventario : 15% del costo del articulo</t>
  </si>
  <si>
    <t>b) una empresa que comercializa las agujas hipodermicas indoloras en los hospitales,</t>
  </si>
  <si>
    <t>desea reducir sus costos de inventario mediante la determinacion del número de agujas</t>
  </si>
  <si>
    <t xml:space="preserve">hipodermicas que debe obtener en cada orden de pedido. La demanda anual es de </t>
  </si>
  <si>
    <t xml:space="preserve">el costo de manejo por unidad de año es 50 centavos de dólar. Utilizando estos datos, </t>
  </si>
  <si>
    <t>calcule en número optimo de unidades por orden y el numero de pedidos al año.</t>
  </si>
  <si>
    <t>c) una empresa tiene los siguientes datos sobre el manejo de sus inventarios:</t>
  </si>
  <si>
    <t>P.P.</t>
  </si>
  <si>
    <t>L.E.</t>
  </si>
  <si>
    <t>CONCEPTO</t>
  </si>
  <si>
    <t>VALOR</t>
  </si>
  <si>
    <t>VOLUMEN DE PRODUCCION</t>
  </si>
  <si>
    <t>150 / MES</t>
  </si>
  <si>
    <t>COSTO FIJO DEL PEDIDO</t>
  </si>
  <si>
    <t>$1,50</t>
  </si>
  <si>
    <t>COSTO UNITARIO</t>
  </si>
  <si>
    <t>$1,10</t>
  </si>
  <si>
    <t>COSTO DE MANTENIMIENTO UNITARIO</t>
  </si>
  <si>
    <t>$0,48</t>
  </si>
  <si>
    <t>TIEMPO DE ENTREGA</t>
  </si>
  <si>
    <t>15 DIAS</t>
  </si>
  <si>
    <t>UNIDADES PROMEDIO DE CADA PEDIDO</t>
  </si>
  <si>
    <t>5 UNIDADES</t>
  </si>
  <si>
    <t>FACTOR DE SEGURIDAD</t>
  </si>
  <si>
    <t>1,6</t>
  </si>
  <si>
    <t>Calcule el lote economico y el punto de pedido</t>
  </si>
  <si>
    <t>CASO B</t>
  </si>
  <si>
    <t>SHARP S.A. una empresa que comercializa agujas hipodermicas indoloras en los hospitales, desea redu-</t>
  </si>
  <si>
    <t>cir sus costos de inventarios mediante la determinación del número de agujas hipodermicas que debe</t>
  </si>
  <si>
    <t>obtener en cada orden de compra. La demanda anual es de 1000 unidades, el costo de preparacion o de</t>
  </si>
  <si>
    <t>ordenar es de $10 por orden; y el costo de manejo por unidad al año es de $0,50. Utilizando estos datos</t>
  </si>
  <si>
    <t>calcule el número optimo de unidades por orden, y el número de ordenes a efectuar en un año.</t>
  </si>
  <si>
    <t>CASO C</t>
  </si>
  <si>
    <t>Un fabricante dispone de los siguienes datos:</t>
  </si>
  <si>
    <t>* VENTAS DIARIAS: 500 Unidades</t>
  </si>
  <si>
    <t>* COSTO DE EMISION POR PEDIDO :  $10,00</t>
  </si>
  <si>
    <t>* COSTO DE ALMACENAJE POR UNIDAD : $0,25</t>
  </si>
  <si>
    <t>* PLAZO DE ENTREGA PROVEEDOR : 12 Dias</t>
  </si>
  <si>
    <t>* FACTOR DE SEGURIDAD:   1,5</t>
  </si>
  <si>
    <t>Calcule el LOTE OPTIMO Y PUNTO DE PEDIDO</t>
  </si>
  <si>
    <t>1000 unidades; el costo de preparación o de ordenar es de 10 dolares por orden; y</t>
  </si>
  <si>
    <t>SIMBOLO PARA</t>
  </si>
  <si>
    <t>lote economico</t>
  </si>
  <si>
    <t>2 x 1000 x 10</t>
  </si>
  <si>
    <t>200 unidades</t>
  </si>
  <si>
    <t>num. De pedidos</t>
  </si>
  <si>
    <t>D</t>
  </si>
  <si>
    <t>lote econ</t>
  </si>
  <si>
    <t>5 ordenes al año</t>
  </si>
  <si>
    <t>2 x 500 x 10</t>
  </si>
  <si>
    <t>500 x 12 + 1,5         500 x 12 x 500</t>
  </si>
  <si>
    <t>8598 unidades</t>
  </si>
  <si>
    <t>2 x 30 x 50000</t>
  </si>
  <si>
    <t>0,15 x 100</t>
  </si>
  <si>
    <t>448 unid</t>
  </si>
  <si>
    <t>200 unid</t>
  </si>
  <si>
    <t>Nº ordenes</t>
  </si>
  <si>
    <t xml:space="preserve"> 5 ordenes</t>
  </si>
  <si>
    <t>S</t>
  </si>
  <si>
    <t>E</t>
  </si>
  <si>
    <t>R</t>
  </si>
  <si>
    <t>F</t>
  </si>
  <si>
    <t>C</t>
  </si>
  <si>
    <t>K</t>
  </si>
  <si>
    <t>2 x 1,5 X 150</t>
  </si>
  <si>
    <t>30,61 unid</t>
  </si>
  <si>
    <t>150 x 0,50 + 1,6         150 x 0,50 x 5</t>
  </si>
  <si>
    <t>105,98 unid</t>
  </si>
  <si>
    <t>COSTOS DE LA MANO DE OBRA</t>
  </si>
  <si>
    <t>INTRODUCCION . SUELDOS Y JORNALES</t>
  </si>
  <si>
    <t>"MANUAL PRACTICO DE COSTOS" Luis Martin Dominguez ed Cangallo Cap 5</t>
  </si>
  <si>
    <t xml:space="preserve">1.- La información sobre el costo de la mano de obra surge de los datos suministrados por la </t>
  </si>
  <si>
    <t>liquidación de Sueldos y Jornales, que aporte los siguientes informes:</t>
  </si>
  <si>
    <t>a) Los recibos de sueldos</t>
  </si>
  <si>
    <t>b) El libro Ley 20774 (art. 52)</t>
  </si>
  <si>
    <t>c) Los formularios de cargas sociales: Jubilacion, obra social, etc.. (F931 de la AFIP)</t>
  </si>
  <si>
    <t>2.- En Argentina la ley 20774 llamada Ley de Contrato de Trabajo es la base de todo</t>
  </si>
  <si>
    <t>el sistema de derecho laboral argentino, y es de derecho público.</t>
  </si>
  <si>
    <t>Los convenios colectivos nacen de las negociaciones entre la patronal y los sindicatos,</t>
  </si>
  <si>
    <t>que según las características propias de cada actividad (panaderos, metalúrgicos, chofe-</t>
  </si>
  <si>
    <t>res del transporte automotor, etc..), mejoran las condiciones de contratación de los em-</t>
  </si>
  <si>
    <t>pleados. Estos convenios siempre mejoran los derechos establecidos en la Ley de Con-</t>
  </si>
  <si>
    <t>trato de trabajo, nunca las disminuyen.</t>
  </si>
  <si>
    <t>Por ello, hay convenios de pocos articulos y para aquellas condiciones no negociadas</t>
  </si>
  <si>
    <t>se aplica la Ley de Contrato de Trabajo.</t>
  </si>
  <si>
    <t>Aspectos a tener en cuenta en los costos de la mano de obra</t>
  </si>
  <si>
    <t>1.- control de entrada y salida del personal</t>
  </si>
  <si>
    <t>2.- licencias y permisos especiales</t>
  </si>
  <si>
    <t>3.- control del servicio del trabajador o empleado</t>
  </si>
  <si>
    <t>4.- control de horas extras</t>
  </si>
  <si>
    <t>MODELO DE RECIBO DE SUELDO</t>
  </si>
  <si>
    <t>$</t>
  </si>
  <si>
    <t>HABERES O REMUNERACIONES</t>
  </si>
  <si>
    <t>SUELDO BASICO</t>
  </si>
  <si>
    <t>HORAS EXTRAS</t>
  </si>
  <si>
    <t>PRESENTISMO</t>
  </si>
  <si>
    <t>ANTIGÜEDAD</t>
  </si>
  <si>
    <t>SUELDO ANUAL COMP</t>
  </si>
  <si>
    <t>TOTAL HABERES</t>
  </si>
  <si>
    <t>RETENCIONES</t>
  </si>
  <si>
    <t>11% JUBILACION</t>
  </si>
  <si>
    <t>3% INSSJP -PAMI</t>
  </si>
  <si>
    <t>3% OBRA SOCIAL</t>
  </si>
  <si>
    <t>2% SINDICATO</t>
  </si>
  <si>
    <t>TOTAL RETENCIONES</t>
  </si>
  <si>
    <t>DEDUCCIONES</t>
  </si>
  <si>
    <t>ANTICIPOS</t>
  </si>
  <si>
    <t>DESCUENTOS JUDICIALES</t>
  </si>
  <si>
    <t>TOTAL DEDUCCIONES</t>
  </si>
  <si>
    <t>NETO A COBRAR</t>
  </si>
  <si>
    <t>PERIODO DE PAGO  ………..</t>
  </si>
  <si>
    <t>NOMBRE DE LA EMPRESA….   CUIT…</t>
  </si>
  <si>
    <t>NOMBRE EMPLEADO …..  CUIT….</t>
  </si>
  <si>
    <t>SUELDO NETO : Cuatro mil seiscientos</t>
  </si>
  <si>
    <t>sesenta.----------------------</t>
  </si>
  <si>
    <t>firma del empleador</t>
  </si>
  <si>
    <t>…………………………………….</t>
  </si>
  <si>
    <t>firma del empleado</t>
  </si>
  <si>
    <t>……………………………………….</t>
  </si>
  <si>
    <t>CONTRIBUCIONES PATRONALES</t>
  </si>
  <si>
    <t>17%JUBILAC</t>
  </si>
  <si>
    <t>2%INSSJP</t>
  </si>
  <si>
    <t>3%OB SOC</t>
  </si>
  <si>
    <t>9%ASIG FAM</t>
  </si>
  <si>
    <t>TOTAL</t>
  </si>
  <si>
    <t>Ademas la empresa debe</t>
  </si>
  <si>
    <t>contribuir con:</t>
  </si>
  <si>
    <t>Entonces, el costo de la mano de obra es:</t>
  </si>
  <si>
    <t>costo M.O.=</t>
  </si>
  <si>
    <t>REMUNERACIONES + CONTRIBUCIONES PATRONALES</t>
  </si>
  <si>
    <t>5900 + 1770</t>
  </si>
  <si>
    <t>DIA/S:07/09/20 Y 08/09/20</t>
  </si>
  <si>
    <t>TRABAJO PRACTICO COSTOS DE LA MANO DE OBRA</t>
  </si>
  <si>
    <t>NOMINA DE PERSONAL de una fabrica de mosaicos MAYO 2014</t>
  </si>
  <si>
    <t>LEG</t>
  </si>
  <si>
    <t>APELLIDO Y NOMBRE</t>
  </si>
  <si>
    <t>CUIT</t>
  </si>
  <si>
    <t>TAREA</t>
  </si>
  <si>
    <t>TOT.HABERES</t>
  </si>
  <si>
    <t>CONTRIBUCIONES</t>
  </si>
  <si>
    <t>COSTO M.O. PROD</t>
  </si>
  <si>
    <t>GASTO M.O. ADM</t>
  </si>
  <si>
    <t>GASTO M.O. COM</t>
  </si>
  <si>
    <t>jub 11%</t>
  </si>
  <si>
    <t>o.s. 3%</t>
  </si>
  <si>
    <t>innsjp 3%</t>
  </si>
  <si>
    <t>TOT</t>
  </si>
  <si>
    <t>GUAIMAS, ALEJANDRO</t>
  </si>
  <si>
    <t>20-07673510-8</t>
  </si>
  <si>
    <t>Administ</t>
  </si>
  <si>
    <t>BARRIOS, JUAN DOMINGO</t>
  </si>
  <si>
    <t>20-07850140-6</t>
  </si>
  <si>
    <t>Produccion</t>
  </si>
  <si>
    <t>ATACO, EMILIO</t>
  </si>
  <si>
    <t>20-08177448-0</t>
  </si>
  <si>
    <t>LOPEZ, JULIAN MARC.</t>
  </si>
  <si>
    <t>20-08554439-0</t>
  </si>
  <si>
    <t>DOMINGUEZ, ROBERTO O</t>
  </si>
  <si>
    <t>20-10424037-3</t>
  </si>
  <si>
    <t>CARDOZO, BARTOLO</t>
  </si>
  <si>
    <t>20-10451062-1</t>
  </si>
  <si>
    <t>Comercializ</t>
  </si>
  <si>
    <t>DELGADO, FORENTINO A</t>
  </si>
  <si>
    <t>20-11081678-3</t>
  </si>
  <si>
    <t>SANSUSTE, HECTOR A</t>
  </si>
  <si>
    <t>20-11123248-3</t>
  </si>
  <si>
    <t>CRUZ, GREGORIO</t>
  </si>
  <si>
    <t>20-11425662-6</t>
  </si>
  <si>
    <t>LUNA, JUAN ANTONIO</t>
  </si>
  <si>
    <t>20-12308184-7</t>
  </si>
  <si>
    <t>LARA, ALFREDO RORQUE</t>
  </si>
  <si>
    <t>20-12321903-2</t>
  </si>
  <si>
    <t>DOMINGUEZ, ABEL A</t>
  </si>
  <si>
    <t>20-12423828-6</t>
  </si>
  <si>
    <t>LOPEZ, ISRAEL</t>
  </si>
  <si>
    <t>20-12723573-3</t>
  </si>
  <si>
    <t>PINTOS, JORGE CARLOS</t>
  </si>
  <si>
    <t>20-14302719-9</t>
  </si>
  <si>
    <t>FLORES, EFRAIN L</t>
  </si>
  <si>
    <t>20-14740202-4</t>
  </si>
  <si>
    <t>SANCHEZ, PEDRO RUBEN</t>
  </si>
  <si>
    <t>20-16000749-5</t>
  </si>
  <si>
    <t>VILTE, PASCUAL S</t>
  </si>
  <si>
    <t>20-16064877-6</t>
  </si>
  <si>
    <t>GARNICA, JULIO CESAR</t>
  </si>
  <si>
    <t>20-16233381-0</t>
  </si>
  <si>
    <t>LAZARTE, MIGUEL ERNESTO</t>
  </si>
  <si>
    <t>20-16307497-5</t>
  </si>
  <si>
    <t>FLORES, GUILLERMO E</t>
  </si>
  <si>
    <t>20-16440463-4</t>
  </si>
  <si>
    <t>BULACIA, JOSE ARMANDO</t>
  </si>
  <si>
    <t>20-16883996-1</t>
  </si>
  <si>
    <t>MEDINA, WALTER F</t>
  </si>
  <si>
    <t>20-17355541-6</t>
  </si>
  <si>
    <t>TOLABA, RICARDO A</t>
  </si>
  <si>
    <t>20-17443908-8</t>
  </si>
  <si>
    <t>ROMERO, MIGDONIO E</t>
  </si>
  <si>
    <t>20-17950190-3</t>
  </si>
  <si>
    <t>CARRAL, JOSE ALEJANDRO</t>
  </si>
  <si>
    <t>20-18229105-7</t>
  </si>
  <si>
    <t>Haberes de</t>
  </si>
  <si>
    <t>Se pide determinar el costo de la mano de obra de: producción, administracion y comercializacion del mes de mayo 2014.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</si>
</sst>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14" xfId="0" applyFont="1" applyBorder="1" applyAlignment="1">
      <alignment horizontal="center"/>
    </xf>
    <xf numFmtId="0" fontId="9" fillId="0" borderId="0" xfId="0" applyFont="1"/>
    <xf numFmtId="0" fontId="5" fillId="2" borderId="4" xfId="0" applyFont="1" applyFill="1" applyBorder="1" applyAlignment="1">
      <alignment horizontal="center"/>
    </xf>
    <xf numFmtId="0" fontId="0" fillId="2" borderId="16" xfId="0" applyFill="1" applyBorder="1"/>
    <xf numFmtId="0" fontId="0" fillId="2" borderId="12" xfId="0" applyFill="1" applyBorder="1"/>
    <xf numFmtId="0" fontId="0" fillId="2" borderId="18" xfId="0" applyFill="1" applyBorder="1"/>
    <xf numFmtId="0" fontId="0" fillId="2" borderId="20" xfId="0" applyFill="1" applyBorder="1"/>
    <xf numFmtId="0" fontId="0" fillId="2" borderId="15" xfId="0" applyFill="1" applyBorder="1"/>
    <xf numFmtId="0" fontId="10" fillId="2" borderId="32" xfId="0" applyFont="1" applyFill="1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0" fillId="2" borderId="2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1" fillId="2" borderId="2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29" xfId="0" applyFill="1" applyBorder="1" applyAlignment="1"/>
    <xf numFmtId="0" fontId="0" fillId="2" borderId="21" xfId="0" applyFill="1" applyBorder="1" applyAlignment="1"/>
    <xf numFmtId="0" fontId="0" fillId="2" borderId="7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  <xf numFmtId="0" fontId="0" fillId="2" borderId="26" xfId="0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0" fillId="2" borderId="19" xfId="0" applyFill="1" applyBorder="1" applyAlignment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2" fontId="0" fillId="0" borderId="0" xfId="0" applyNumberFormat="1"/>
    <xf numFmtId="2" fontId="12" fillId="0" borderId="0" xfId="0" applyNumberFormat="1" applyFont="1"/>
    <xf numFmtId="1" fontId="12" fillId="0" borderId="0" xfId="0" applyNumberFormat="1" applyFont="1"/>
    <xf numFmtId="1" fontId="0" fillId="0" borderId="34" xfId="0" applyNumberFormat="1" applyBorder="1"/>
    <xf numFmtId="2" fontId="12" fillId="0" borderId="34" xfId="0" applyNumberFormat="1" applyFont="1" applyBorder="1"/>
    <xf numFmtId="1" fontId="12" fillId="0" borderId="34" xfId="0" applyNumberFormat="1" applyFont="1" applyBorder="1"/>
    <xf numFmtId="1" fontId="0" fillId="0" borderId="36" xfId="0" applyNumberFormat="1" applyBorder="1"/>
    <xf numFmtId="2" fontId="12" fillId="0" borderId="36" xfId="0" applyNumberFormat="1" applyFont="1" applyBorder="1"/>
    <xf numFmtId="1" fontId="12" fillId="0" borderId="36" xfId="0" applyNumberFormat="1" applyFont="1" applyBorder="1"/>
    <xf numFmtId="0" fontId="0" fillId="0" borderId="23" xfId="0" applyBorder="1"/>
    <xf numFmtId="2" fontId="0" fillId="0" borderId="23" xfId="0" applyNumberFormat="1" applyBorder="1"/>
    <xf numFmtId="2" fontId="12" fillId="0" borderId="23" xfId="0" applyNumberFormat="1" applyFont="1" applyBorder="1"/>
    <xf numFmtId="1" fontId="12" fillId="0" borderId="23" xfId="0" applyNumberFormat="1" applyFont="1" applyBorder="1"/>
    <xf numFmtId="1" fontId="0" fillId="0" borderId="35" xfId="0" applyNumberFormat="1" applyBorder="1"/>
    <xf numFmtId="2" fontId="12" fillId="0" borderId="35" xfId="0" applyNumberFormat="1" applyFont="1" applyBorder="1"/>
    <xf numFmtId="1" fontId="12" fillId="0" borderId="35" xfId="0" applyNumberFormat="1" applyFont="1" applyBorder="1"/>
    <xf numFmtId="0" fontId="12" fillId="0" borderId="35" xfId="0" applyFont="1" applyBorder="1"/>
    <xf numFmtId="1" fontId="0" fillId="0" borderId="14" xfId="0" applyNumberFormat="1" applyBorder="1"/>
    <xf numFmtId="1" fontId="12" fillId="0" borderId="14" xfId="0" applyNumberFormat="1" applyFont="1" applyBorder="1"/>
    <xf numFmtId="1" fontId="0" fillId="0" borderId="14" xfId="0" applyNumberFormat="1" applyFont="1" applyBorder="1"/>
    <xf numFmtId="1" fontId="0" fillId="0" borderId="0" xfId="0" applyNumberFormat="1"/>
    <xf numFmtId="0" fontId="12" fillId="0" borderId="0" xfId="0" applyFont="1"/>
    <xf numFmtId="1" fontId="12" fillId="0" borderId="35" xfId="0" applyNumberFormat="1" applyFont="1" applyBorder="1" applyAlignment="1">
      <alignment horizontal="center"/>
    </xf>
    <xf numFmtId="1" fontId="12" fillId="0" borderId="15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3" fillId="0" borderId="7" xfId="0" applyFont="1" applyBorder="1"/>
    <xf numFmtId="0" fontId="6" fillId="0" borderId="1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9</xdr:row>
      <xdr:rowOff>9525</xdr:rowOff>
    </xdr:from>
    <xdr:to>
      <xdr:col>8</xdr:col>
      <xdr:colOff>9525</xdr:colOff>
      <xdr:row>9</xdr:row>
      <xdr:rowOff>11113</xdr:rowOff>
    </xdr:to>
    <xdr:cxnSp macro="">
      <xdr:nvCxnSpPr>
        <xdr:cNvPr id="3" name="2 Conector recto"/>
        <xdr:cNvCxnSpPr/>
      </xdr:nvCxnSpPr>
      <xdr:spPr>
        <a:xfrm>
          <a:off x="7439025" y="1809750"/>
          <a:ext cx="733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561975</xdr:colOff>
      <xdr:row>8</xdr:row>
      <xdr:rowOff>76199</xdr:rowOff>
    </xdr:from>
    <xdr:to>
      <xdr:col>6</xdr:col>
      <xdr:colOff>790575</xdr:colOff>
      <xdr:row>10</xdr:row>
      <xdr:rowOff>47625</xdr:rowOff>
    </xdr:to>
    <xdr:cxnSp macro="">
      <xdr:nvCxnSpPr>
        <xdr:cNvPr id="7" name="6 Conector recto"/>
        <xdr:cNvCxnSpPr/>
      </xdr:nvCxnSpPr>
      <xdr:spPr>
        <a:xfrm rot="16200000" flipH="1">
          <a:off x="7015162" y="1747837"/>
          <a:ext cx="371476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752475</xdr:colOff>
      <xdr:row>7</xdr:row>
      <xdr:rowOff>133351</xdr:rowOff>
    </xdr:from>
    <xdr:to>
      <xdr:col>6</xdr:col>
      <xdr:colOff>876300</xdr:colOff>
      <xdr:row>10</xdr:row>
      <xdr:rowOff>19051</xdr:rowOff>
    </xdr:to>
    <xdr:cxnSp macro="">
      <xdr:nvCxnSpPr>
        <xdr:cNvPr id="9" name="8 Conector recto"/>
        <xdr:cNvCxnSpPr/>
      </xdr:nvCxnSpPr>
      <xdr:spPr>
        <a:xfrm rot="5400000" flipH="1" flipV="1">
          <a:off x="7096125" y="1714501"/>
          <a:ext cx="485775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876300</xdr:colOff>
      <xdr:row>7</xdr:row>
      <xdr:rowOff>133350</xdr:rowOff>
    </xdr:from>
    <xdr:to>
      <xdr:col>8</xdr:col>
      <xdr:colOff>95250</xdr:colOff>
      <xdr:row>7</xdr:row>
      <xdr:rowOff>134938</xdr:rowOff>
    </xdr:to>
    <xdr:cxnSp macro="">
      <xdr:nvCxnSpPr>
        <xdr:cNvPr id="11" name="10 Conector recto"/>
        <xdr:cNvCxnSpPr/>
      </xdr:nvCxnSpPr>
      <xdr:spPr>
        <a:xfrm>
          <a:off x="7400925" y="1533525"/>
          <a:ext cx="857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895350</xdr:colOff>
      <xdr:row>11</xdr:row>
      <xdr:rowOff>180975</xdr:rowOff>
    </xdr:from>
    <xdr:to>
      <xdr:col>7</xdr:col>
      <xdr:colOff>723900</xdr:colOff>
      <xdr:row>11</xdr:row>
      <xdr:rowOff>182563</xdr:rowOff>
    </xdr:to>
    <xdr:cxnSp macro="">
      <xdr:nvCxnSpPr>
        <xdr:cNvPr id="14" name="13 Conector recto"/>
        <xdr:cNvCxnSpPr/>
      </xdr:nvCxnSpPr>
      <xdr:spPr>
        <a:xfrm>
          <a:off x="7419975" y="2381250"/>
          <a:ext cx="733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676275</xdr:colOff>
      <xdr:row>12</xdr:row>
      <xdr:rowOff>9525</xdr:rowOff>
    </xdr:from>
    <xdr:to>
      <xdr:col>10</xdr:col>
      <xdr:colOff>19050</xdr:colOff>
      <xdr:row>12</xdr:row>
      <xdr:rowOff>11113</xdr:rowOff>
    </xdr:to>
    <xdr:cxnSp macro="">
      <xdr:nvCxnSpPr>
        <xdr:cNvPr id="15" name="14 Conector recto"/>
        <xdr:cNvCxnSpPr/>
      </xdr:nvCxnSpPr>
      <xdr:spPr>
        <a:xfrm>
          <a:off x="8839200" y="2409825"/>
          <a:ext cx="733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28</xdr:row>
      <xdr:rowOff>9525</xdr:rowOff>
    </xdr:from>
    <xdr:to>
      <xdr:col>8</xdr:col>
      <xdr:colOff>9525</xdr:colOff>
      <xdr:row>28</xdr:row>
      <xdr:rowOff>11113</xdr:rowOff>
    </xdr:to>
    <xdr:cxnSp macro="">
      <xdr:nvCxnSpPr>
        <xdr:cNvPr id="16" name="15 Conector recto"/>
        <xdr:cNvCxnSpPr/>
      </xdr:nvCxnSpPr>
      <xdr:spPr>
        <a:xfrm>
          <a:off x="7439025" y="1809750"/>
          <a:ext cx="733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561975</xdr:colOff>
      <xdr:row>27</xdr:row>
      <xdr:rowOff>76199</xdr:rowOff>
    </xdr:from>
    <xdr:to>
      <xdr:col>6</xdr:col>
      <xdr:colOff>790575</xdr:colOff>
      <xdr:row>29</xdr:row>
      <xdr:rowOff>47625</xdr:rowOff>
    </xdr:to>
    <xdr:cxnSp macro="">
      <xdr:nvCxnSpPr>
        <xdr:cNvPr id="17" name="16 Conector recto"/>
        <xdr:cNvCxnSpPr/>
      </xdr:nvCxnSpPr>
      <xdr:spPr>
        <a:xfrm rot="16200000" flipH="1">
          <a:off x="7015162" y="1747837"/>
          <a:ext cx="371476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752475</xdr:colOff>
      <xdr:row>26</xdr:row>
      <xdr:rowOff>133351</xdr:rowOff>
    </xdr:from>
    <xdr:to>
      <xdr:col>6</xdr:col>
      <xdr:colOff>876300</xdr:colOff>
      <xdr:row>29</xdr:row>
      <xdr:rowOff>19051</xdr:rowOff>
    </xdr:to>
    <xdr:cxnSp macro="">
      <xdr:nvCxnSpPr>
        <xdr:cNvPr id="18" name="17 Conector recto"/>
        <xdr:cNvCxnSpPr/>
      </xdr:nvCxnSpPr>
      <xdr:spPr>
        <a:xfrm rot="5400000" flipH="1" flipV="1">
          <a:off x="7096125" y="1714501"/>
          <a:ext cx="485775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876300</xdr:colOff>
      <xdr:row>26</xdr:row>
      <xdr:rowOff>133350</xdr:rowOff>
    </xdr:from>
    <xdr:to>
      <xdr:col>8</xdr:col>
      <xdr:colOff>95250</xdr:colOff>
      <xdr:row>26</xdr:row>
      <xdr:rowOff>134938</xdr:rowOff>
    </xdr:to>
    <xdr:cxnSp macro="">
      <xdr:nvCxnSpPr>
        <xdr:cNvPr id="19" name="18 Conector recto"/>
        <xdr:cNvCxnSpPr/>
      </xdr:nvCxnSpPr>
      <xdr:spPr>
        <a:xfrm>
          <a:off x="7400925" y="1533525"/>
          <a:ext cx="857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219075</xdr:colOff>
      <xdr:row>30</xdr:row>
      <xdr:rowOff>9524</xdr:rowOff>
    </xdr:from>
    <xdr:to>
      <xdr:col>8</xdr:col>
      <xdr:colOff>447675</xdr:colOff>
      <xdr:row>31</xdr:row>
      <xdr:rowOff>180975</xdr:rowOff>
    </xdr:to>
    <xdr:cxnSp macro="">
      <xdr:nvCxnSpPr>
        <xdr:cNvPr id="23" name="22 Conector recto"/>
        <xdr:cNvCxnSpPr/>
      </xdr:nvCxnSpPr>
      <xdr:spPr>
        <a:xfrm rot="16200000" flipH="1">
          <a:off x="8310562" y="6081712"/>
          <a:ext cx="371476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29</xdr:row>
      <xdr:rowOff>66676</xdr:rowOff>
    </xdr:from>
    <xdr:to>
      <xdr:col>8</xdr:col>
      <xdr:colOff>533400</xdr:colOff>
      <xdr:row>31</xdr:row>
      <xdr:rowOff>152401</xdr:rowOff>
    </xdr:to>
    <xdr:cxnSp macro="">
      <xdr:nvCxnSpPr>
        <xdr:cNvPr id="24" name="23 Conector recto"/>
        <xdr:cNvCxnSpPr/>
      </xdr:nvCxnSpPr>
      <xdr:spPr>
        <a:xfrm rot="5400000" flipH="1" flipV="1">
          <a:off x="8391525" y="6048376"/>
          <a:ext cx="485775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29</xdr:row>
      <xdr:rowOff>66675</xdr:rowOff>
    </xdr:from>
    <xdr:to>
      <xdr:col>10</xdr:col>
      <xdr:colOff>0</xdr:colOff>
      <xdr:row>29</xdr:row>
      <xdr:rowOff>68263</xdr:rowOff>
    </xdr:to>
    <xdr:cxnSp macro="">
      <xdr:nvCxnSpPr>
        <xdr:cNvPr id="25" name="24 Conector recto"/>
        <xdr:cNvCxnSpPr/>
      </xdr:nvCxnSpPr>
      <xdr:spPr>
        <a:xfrm>
          <a:off x="8696325" y="5867400"/>
          <a:ext cx="857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9525</xdr:rowOff>
    </xdr:from>
    <xdr:to>
      <xdr:col>4</xdr:col>
      <xdr:colOff>9525</xdr:colOff>
      <xdr:row>10</xdr:row>
      <xdr:rowOff>11113</xdr:rowOff>
    </xdr:to>
    <xdr:cxnSp macro="">
      <xdr:nvCxnSpPr>
        <xdr:cNvPr id="26" name="25 Conector recto"/>
        <xdr:cNvCxnSpPr/>
      </xdr:nvCxnSpPr>
      <xdr:spPr>
        <a:xfrm>
          <a:off x="7439025" y="1809750"/>
          <a:ext cx="733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2590800</xdr:colOff>
      <xdr:row>9</xdr:row>
      <xdr:rowOff>47624</xdr:rowOff>
    </xdr:from>
    <xdr:to>
      <xdr:col>2</xdr:col>
      <xdr:colOff>2819400</xdr:colOff>
      <xdr:row>11</xdr:row>
      <xdr:rowOff>19050</xdr:rowOff>
    </xdr:to>
    <xdr:cxnSp macro="">
      <xdr:nvCxnSpPr>
        <xdr:cNvPr id="27" name="26 Conector recto"/>
        <xdr:cNvCxnSpPr/>
      </xdr:nvCxnSpPr>
      <xdr:spPr>
        <a:xfrm rot="16200000" flipH="1">
          <a:off x="3452812" y="1919287"/>
          <a:ext cx="371476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2819400</xdr:colOff>
      <xdr:row>8</xdr:row>
      <xdr:rowOff>133351</xdr:rowOff>
    </xdr:from>
    <xdr:to>
      <xdr:col>2</xdr:col>
      <xdr:colOff>2943225</xdr:colOff>
      <xdr:row>11</xdr:row>
      <xdr:rowOff>19051</xdr:rowOff>
    </xdr:to>
    <xdr:cxnSp macro="">
      <xdr:nvCxnSpPr>
        <xdr:cNvPr id="28" name="27 Conector recto"/>
        <xdr:cNvCxnSpPr/>
      </xdr:nvCxnSpPr>
      <xdr:spPr>
        <a:xfrm rot="5400000" flipH="1" flipV="1">
          <a:off x="3571875" y="1914526"/>
          <a:ext cx="485775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2952750</xdr:colOff>
      <xdr:row>8</xdr:row>
      <xdr:rowOff>133350</xdr:rowOff>
    </xdr:from>
    <xdr:to>
      <xdr:col>4</xdr:col>
      <xdr:colOff>95250</xdr:colOff>
      <xdr:row>8</xdr:row>
      <xdr:rowOff>134938</xdr:rowOff>
    </xdr:to>
    <xdr:cxnSp macro="">
      <xdr:nvCxnSpPr>
        <xdr:cNvPr id="29" name="28 Conector recto"/>
        <xdr:cNvCxnSpPr/>
      </xdr:nvCxnSpPr>
      <xdr:spPr>
        <a:xfrm>
          <a:off x="3886200" y="1733550"/>
          <a:ext cx="10096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24</xdr:row>
      <xdr:rowOff>9525</xdr:rowOff>
    </xdr:from>
    <xdr:to>
      <xdr:col>4</xdr:col>
      <xdr:colOff>9525</xdr:colOff>
      <xdr:row>24</xdr:row>
      <xdr:rowOff>11113</xdr:rowOff>
    </xdr:to>
    <xdr:cxnSp macro="">
      <xdr:nvCxnSpPr>
        <xdr:cNvPr id="31" name="30 Conector recto"/>
        <xdr:cNvCxnSpPr/>
      </xdr:nvCxnSpPr>
      <xdr:spPr>
        <a:xfrm>
          <a:off x="3952875" y="2009775"/>
          <a:ext cx="857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2590800</xdr:colOff>
      <xdr:row>23</xdr:row>
      <xdr:rowOff>47624</xdr:rowOff>
    </xdr:from>
    <xdr:to>
      <xdr:col>2</xdr:col>
      <xdr:colOff>2819400</xdr:colOff>
      <xdr:row>25</xdr:row>
      <xdr:rowOff>19050</xdr:rowOff>
    </xdr:to>
    <xdr:cxnSp macro="">
      <xdr:nvCxnSpPr>
        <xdr:cNvPr id="32" name="31 Conector recto"/>
        <xdr:cNvCxnSpPr/>
      </xdr:nvCxnSpPr>
      <xdr:spPr>
        <a:xfrm rot="16200000" flipH="1">
          <a:off x="3452812" y="1919287"/>
          <a:ext cx="371476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2819400</xdr:colOff>
      <xdr:row>22</xdr:row>
      <xdr:rowOff>133351</xdr:rowOff>
    </xdr:from>
    <xdr:to>
      <xdr:col>2</xdr:col>
      <xdr:colOff>2943225</xdr:colOff>
      <xdr:row>25</xdr:row>
      <xdr:rowOff>19051</xdr:rowOff>
    </xdr:to>
    <xdr:cxnSp macro="">
      <xdr:nvCxnSpPr>
        <xdr:cNvPr id="33" name="32 Conector recto"/>
        <xdr:cNvCxnSpPr/>
      </xdr:nvCxnSpPr>
      <xdr:spPr>
        <a:xfrm rot="5400000" flipH="1" flipV="1">
          <a:off x="3571875" y="1914526"/>
          <a:ext cx="485775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2952750</xdr:colOff>
      <xdr:row>22</xdr:row>
      <xdr:rowOff>133350</xdr:rowOff>
    </xdr:from>
    <xdr:to>
      <xdr:col>4</xdr:col>
      <xdr:colOff>95250</xdr:colOff>
      <xdr:row>22</xdr:row>
      <xdr:rowOff>134938</xdr:rowOff>
    </xdr:to>
    <xdr:cxnSp macro="">
      <xdr:nvCxnSpPr>
        <xdr:cNvPr id="34" name="33 Conector recto"/>
        <xdr:cNvCxnSpPr/>
      </xdr:nvCxnSpPr>
      <xdr:spPr>
        <a:xfrm>
          <a:off x="3886200" y="1733550"/>
          <a:ext cx="10096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40</xdr:row>
      <xdr:rowOff>9525</xdr:rowOff>
    </xdr:from>
    <xdr:to>
      <xdr:col>4</xdr:col>
      <xdr:colOff>9525</xdr:colOff>
      <xdr:row>40</xdr:row>
      <xdr:rowOff>11113</xdr:rowOff>
    </xdr:to>
    <xdr:cxnSp macro="">
      <xdr:nvCxnSpPr>
        <xdr:cNvPr id="35" name="34 Conector recto"/>
        <xdr:cNvCxnSpPr/>
      </xdr:nvCxnSpPr>
      <xdr:spPr>
        <a:xfrm>
          <a:off x="3952875" y="4810125"/>
          <a:ext cx="857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2590800</xdr:colOff>
      <xdr:row>39</xdr:row>
      <xdr:rowOff>47624</xdr:rowOff>
    </xdr:from>
    <xdr:to>
      <xdr:col>2</xdr:col>
      <xdr:colOff>2819400</xdr:colOff>
      <xdr:row>41</xdr:row>
      <xdr:rowOff>19050</xdr:rowOff>
    </xdr:to>
    <xdr:cxnSp macro="">
      <xdr:nvCxnSpPr>
        <xdr:cNvPr id="36" name="35 Conector recto"/>
        <xdr:cNvCxnSpPr/>
      </xdr:nvCxnSpPr>
      <xdr:spPr>
        <a:xfrm rot="16200000" flipH="1">
          <a:off x="3452812" y="4719637"/>
          <a:ext cx="371476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2819400</xdr:colOff>
      <xdr:row>38</xdr:row>
      <xdr:rowOff>133351</xdr:rowOff>
    </xdr:from>
    <xdr:to>
      <xdr:col>2</xdr:col>
      <xdr:colOff>2943225</xdr:colOff>
      <xdr:row>41</xdr:row>
      <xdr:rowOff>19051</xdr:rowOff>
    </xdr:to>
    <xdr:cxnSp macro="">
      <xdr:nvCxnSpPr>
        <xdr:cNvPr id="37" name="36 Conector recto"/>
        <xdr:cNvCxnSpPr/>
      </xdr:nvCxnSpPr>
      <xdr:spPr>
        <a:xfrm rot="5400000" flipH="1" flipV="1">
          <a:off x="3571875" y="4714876"/>
          <a:ext cx="485775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2952750</xdr:colOff>
      <xdr:row>38</xdr:row>
      <xdr:rowOff>133350</xdr:rowOff>
    </xdr:from>
    <xdr:to>
      <xdr:col>4</xdr:col>
      <xdr:colOff>95250</xdr:colOff>
      <xdr:row>38</xdr:row>
      <xdr:rowOff>134938</xdr:rowOff>
    </xdr:to>
    <xdr:cxnSp macro="">
      <xdr:nvCxnSpPr>
        <xdr:cNvPr id="38" name="37 Conector recto"/>
        <xdr:cNvCxnSpPr/>
      </xdr:nvCxnSpPr>
      <xdr:spPr>
        <a:xfrm>
          <a:off x="3886200" y="4533900"/>
          <a:ext cx="10096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43</xdr:row>
      <xdr:rowOff>19048</xdr:rowOff>
    </xdr:from>
    <xdr:to>
      <xdr:col>2</xdr:col>
      <xdr:colOff>1123950</xdr:colOff>
      <xdr:row>44</xdr:row>
      <xdr:rowOff>180974</xdr:rowOff>
    </xdr:to>
    <xdr:cxnSp macro="">
      <xdr:nvCxnSpPr>
        <xdr:cNvPr id="42" name="41 Conector recto"/>
        <xdr:cNvCxnSpPr/>
      </xdr:nvCxnSpPr>
      <xdr:spPr>
        <a:xfrm rot="16200000" flipH="1">
          <a:off x="1757362" y="8796336"/>
          <a:ext cx="476251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42</xdr:row>
      <xdr:rowOff>133351</xdr:rowOff>
    </xdr:from>
    <xdr:to>
      <xdr:col>2</xdr:col>
      <xdr:colOff>1228725</xdr:colOff>
      <xdr:row>45</xdr:row>
      <xdr:rowOff>19051</xdr:rowOff>
    </xdr:to>
    <xdr:cxnSp macro="">
      <xdr:nvCxnSpPr>
        <xdr:cNvPr id="43" name="42 Conector recto"/>
        <xdr:cNvCxnSpPr/>
      </xdr:nvCxnSpPr>
      <xdr:spPr>
        <a:xfrm rot="5400000" flipH="1" flipV="1">
          <a:off x="1800225" y="8772526"/>
          <a:ext cx="600075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1228725</xdr:colOff>
      <xdr:row>42</xdr:row>
      <xdr:rowOff>133350</xdr:rowOff>
    </xdr:from>
    <xdr:to>
      <xdr:col>2</xdr:col>
      <xdr:colOff>2314575</xdr:colOff>
      <xdr:row>42</xdr:row>
      <xdr:rowOff>134938</xdr:rowOff>
    </xdr:to>
    <xdr:cxnSp macro="">
      <xdr:nvCxnSpPr>
        <xdr:cNvPr id="44" name="43 Conector recto"/>
        <xdr:cNvCxnSpPr/>
      </xdr:nvCxnSpPr>
      <xdr:spPr>
        <a:xfrm>
          <a:off x="2162175" y="8534400"/>
          <a:ext cx="10858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D24" sqref="D24"/>
    </sheetView>
  </sheetViews>
  <sheetFormatPr baseColWidth="10" defaultRowHeight="15"/>
  <cols>
    <col min="4" max="4" width="15.28515625" customWidth="1"/>
  </cols>
  <sheetData>
    <row r="1" spans="1:8">
      <c r="A1" s="34" t="s">
        <v>0</v>
      </c>
      <c r="B1" s="34"/>
      <c r="C1" s="34"/>
      <c r="D1" s="34"/>
      <c r="E1" s="34"/>
      <c r="F1" s="34"/>
      <c r="G1" s="34"/>
      <c r="H1" s="34"/>
    </row>
    <row r="2" spans="1:8">
      <c r="A2" s="10" t="s">
        <v>1</v>
      </c>
    </row>
    <row r="4" spans="1:8">
      <c r="A4" t="s">
        <v>7</v>
      </c>
    </row>
    <row r="5" spans="1:8">
      <c r="A5" t="s">
        <v>6</v>
      </c>
    </row>
    <row r="6" spans="1:8">
      <c r="A6" t="s">
        <v>156</v>
      </c>
      <c r="D6" t="s">
        <v>8</v>
      </c>
      <c r="E6" t="s">
        <v>9</v>
      </c>
      <c r="G6" t="s">
        <v>10</v>
      </c>
    </row>
    <row r="7" spans="1:8" ht="15.75" thickBot="1"/>
    <row r="8" spans="1:8" ht="15.75" thickBot="1">
      <c r="A8" s="31" t="s">
        <v>2</v>
      </c>
      <c r="B8" s="32"/>
      <c r="C8" s="32"/>
      <c r="D8" s="32"/>
      <c r="E8" s="32"/>
      <c r="F8" s="32"/>
      <c r="G8" s="32"/>
      <c r="H8" s="33"/>
    </row>
    <row r="9" spans="1:8">
      <c r="A9" s="5"/>
      <c r="B9" s="5"/>
      <c r="C9" s="5"/>
      <c r="D9" s="5"/>
      <c r="E9" s="5"/>
      <c r="F9" s="5"/>
      <c r="G9" s="5"/>
      <c r="H9" s="6"/>
    </row>
    <row r="10" spans="1:8">
      <c r="A10" s="4" t="s">
        <v>13</v>
      </c>
      <c r="B10" s="5"/>
      <c r="C10" s="5"/>
      <c r="D10" s="5"/>
      <c r="E10" s="5"/>
      <c r="F10" s="5"/>
      <c r="G10" s="5"/>
      <c r="H10" s="6"/>
    </row>
    <row r="11" spans="1:8">
      <c r="A11" s="4" t="s">
        <v>93</v>
      </c>
      <c r="B11" s="5"/>
      <c r="C11" s="5"/>
      <c r="D11" s="5"/>
      <c r="E11" s="5"/>
      <c r="F11" s="5"/>
      <c r="G11" s="5"/>
      <c r="H11" s="6"/>
    </row>
    <row r="12" spans="1:8">
      <c r="A12" s="4" t="s">
        <v>94</v>
      </c>
      <c r="B12" s="5"/>
      <c r="C12" s="5"/>
      <c r="D12" s="5"/>
      <c r="E12" s="5"/>
      <c r="F12" s="5"/>
      <c r="G12" s="5"/>
      <c r="H12" s="6"/>
    </row>
    <row r="13" spans="1:8">
      <c r="A13" s="4"/>
      <c r="B13" s="5"/>
      <c r="C13" s="5"/>
      <c r="D13" s="5"/>
      <c r="E13" s="5"/>
      <c r="F13" s="5"/>
      <c r="G13" s="5"/>
      <c r="H13" s="6"/>
    </row>
    <row r="14" spans="1:8">
      <c r="B14" s="5"/>
      <c r="C14" s="5"/>
      <c r="D14" s="5"/>
      <c r="E14" s="5"/>
      <c r="F14" s="5"/>
      <c r="G14" s="5"/>
      <c r="H14" s="6"/>
    </row>
    <row r="15" spans="1:8">
      <c r="A15" s="4"/>
      <c r="B15" s="5"/>
      <c r="C15" s="5"/>
      <c r="D15" s="5"/>
      <c r="E15" s="5"/>
      <c r="F15" s="5"/>
      <c r="G15" s="5"/>
      <c r="H15" s="6"/>
    </row>
    <row r="16" spans="1:8">
      <c r="A16" s="4"/>
      <c r="B16" s="5"/>
      <c r="C16" s="5"/>
      <c r="D16" s="5"/>
      <c r="E16" s="5"/>
      <c r="F16" s="5"/>
      <c r="G16" s="5"/>
      <c r="H16" s="6"/>
    </row>
    <row r="17" spans="1:8">
      <c r="A17" s="4"/>
      <c r="B17" s="5"/>
      <c r="C17" s="5"/>
      <c r="D17" s="5"/>
      <c r="E17" s="5"/>
      <c r="F17" s="5"/>
      <c r="G17" s="5"/>
      <c r="H17" s="6"/>
    </row>
    <row r="18" spans="1:8" ht="15.75" thickBot="1">
      <c r="A18" s="7"/>
      <c r="B18" s="8"/>
      <c r="C18" s="8"/>
      <c r="D18" s="8"/>
      <c r="E18" s="8"/>
      <c r="F18" s="8"/>
      <c r="G18" s="8"/>
      <c r="H18" s="9"/>
    </row>
    <row r="19" spans="1:8" ht="15.75" thickBot="1">
      <c r="A19" s="31" t="s">
        <v>3</v>
      </c>
      <c r="B19" s="32"/>
      <c r="C19" s="32"/>
      <c r="D19" s="32"/>
      <c r="E19" s="32"/>
      <c r="F19" s="32"/>
      <c r="G19" s="32"/>
      <c r="H19" s="33"/>
    </row>
    <row r="20" spans="1:8">
      <c r="A20" s="1" t="s">
        <v>11</v>
      </c>
      <c r="B20" s="2"/>
      <c r="C20" s="2"/>
      <c r="D20" s="2"/>
      <c r="E20" s="2"/>
      <c r="F20" s="2"/>
      <c r="G20" s="2"/>
      <c r="H20" s="3"/>
    </row>
    <row r="21" spans="1:8" ht="15.75">
      <c r="A21" s="113" t="s">
        <v>18</v>
      </c>
      <c r="B21" s="5"/>
      <c r="C21" s="5"/>
      <c r="D21" s="5"/>
      <c r="E21" s="5"/>
      <c r="F21" s="5"/>
      <c r="G21" s="5"/>
      <c r="H21" s="6"/>
    </row>
    <row r="22" spans="1:8">
      <c r="A22" s="4"/>
      <c r="B22" s="5"/>
      <c r="C22" s="5"/>
      <c r="D22" s="5"/>
      <c r="E22" s="5"/>
      <c r="F22" s="5"/>
      <c r="G22" s="5"/>
      <c r="H22" s="6"/>
    </row>
    <row r="23" spans="1:8">
      <c r="A23" s="4"/>
      <c r="B23" s="5"/>
      <c r="C23" s="5"/>
      <c r="D23" s="5"/>
      <c r="E23" s="5"/>
      <c r="F23" s="5"/>
      <c r="G23" s="5"/>
      <c r="H23" s="6"/>
    </row>
    <row r="24" spans="1:8">
      <c r="A24" s="4"/>
      <c r="B24" s="5"/>
      <c r="C24" s="5"/>
      <c r="D24" s="5"/>
      <c r="E24" s="5"/>
      <c r="F24" s="5"/>
      <c r="G24" s="5"/>
      <c r="H24" s="6"/>
    </row>
    <row r="25" spans="1:8">
      <c r="A25" s="4"/>
      <c r="B25" s="5"/>
      <c r="C25" s="5"/>
      <c r="D25" s="5"/>
      <c r="E25" s="5"/>
      <c r="F25" s="5"/>
      <c r="G25" s="5"/>
      <c r="H25" s="6"/>
    </row>
    <row r="26" spans="1:8">
      <c r="A26" s="4"/>
      <c r="B26" s="5"/>
      <c r="C26" s="5"/>
      <c r="D26" s="5"/>
      <c r="E26" s="5"/>
      <c r="F26" s="5"/>
      <c r="G26" s="5"/>
      <c r="H26" s="6"/>
    </row>
    <row r="27" spans="1:8">
      <c r="A27" s="4"/>
      <c r="B27" s="5"/>
      <c r="C27" s="5"/>
      <c r="D27" s="5"/>
      <c r="E27" s="5"/>
      <c r="F27" s="5"/>
      <c r="G27" s="5"/>
      <c r="H27" s="6"/>
    </row>
    <row r="28" spans="1:8" ht="15.75" thickBot="1">
      <c r="A28" s="7"/>
      <c r="B28" s="8"/>
      <c r="C28" s="8"/>
      <c r="D28" s="8"/>
      <c r="E28" s="8"/>
      <c r="F28" s="8"/>
      <c r="G28" s="8"/>
      <c r="H28" s="9"/>
    </row>
    <row r="29" spans="1:8" ht="15.75" thickBot="1">
      <c r="A29" s="31" t="s">
        <v>4</v>
      </c>
      <c r="B29" s="32"/>
      <c r="C29" s="32"/>
      <c r="D29" s="32"/>
      <c r="E29" s="32"/>
      <c r="F29" s="32"/>
      <c r="G29" s="32"/>
      <c r="H29" s="33"/>
    </row>
    <row r="30" spans="1:8">
      <c r="A30" s="1" t="s">
        <v>95</v>
      </c>
      <c r="B30" s="2"/>
      <c r="C30" s="2"/>
      <c r="D30" s="2"/>
      <c r="E30" s="2"/>
      <c r="F30" s="2"/>
      <c r="G30" s="2"/>
      <c r="H30" s="3"/>
    </row>
    <row r="31" spans="1:8">
      <c r="A31" s="4" t="s">
        <v>14</v>
      </c>
      <c r="B31" s="5"/>
      <c r="C31" s="5"/>
      <c r="D31" s="5"/>
      <c r="E31" s="5"/>
      <c r="F31" s="5"/>
      <c r="G31" s="5"/>
      <c r="H31" s="6"/>
    </row>
    <row r="32" spans="1:8">
      <c r="A32" s="4" t="s">
        <v>15</v>
      </c>
      <c r="B32" s="5"/>
      <c r="C32" s="5"/>
      <c r="D32" s="5"/>
      <c r="E32" s="5"/>
      <c r="F32" s="5"/>
      <c r="G32" s="5"/>
      <c r="H32" s="6"/>
    </row>
    <row r="33" spans="1:8" ht="15.75" thickBot="1">
      <c r="A33" s="7" t="s">
        <v>12</v>
      </c>
      <c r="B33" s="8"/>
      <c r="C33" s="8"/>
      <c r="D33" s="8"/>
      <c r="E33" s="8"/>
      <c r="F33" s="8"/>
      <c r="G33" s="8"/>
      <c r="H33" s="9"/>
    </row>
    <row r="35" spans="1:8">
      <c r="E35" t="s">
        <v>5</v>
      </c>
    </row>
  </sheetData>
  <mergeCells count="4">
    <mergeCell ref="A8:H8"/>
    <mergeCell ref="A19:H19"/>
    <mergeCell ref="A1:H1"/>
    <mergeCell ref="A29:H29"/>
  </mergeCells>
  <pageMargins left="0.3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4"/>
  <sheetViews>
    <sheetView topLeftCell="A4" workbookViewId="0">
      <selection activeCell="I20" sqref="I20"/>
    </sheetView>
  </sheetViews>
  <sheetFormatPr baseColWidth="10" defaultRowHeight="15"/>
  <sheetData>
    <row r="1" spans="1:12" ht="15.75">
      <c r="A1" s="22" t="s">
        <v>93</v>
      </c>
      <c r="I1" t="s">
        <v>152</v>
      </c>
    </row>
    <row r="3" spans="1:12">
      <c r="A3" t="s">
        <v>96</v>
      </c>
      <c r="I3" t="s">
        <v>153</v>
      </c>
      <c r="J3" t="s">
        <v>154</v>
      </c>
    </row>
    <row r="4" spans="1:12">
      <c r="A4" t="s">
        <v>97</v>
      </c>
    </row>
    <row r="5" spans="1:12" ht="18.75">
      <c r="A5" t="s">
        <v>98</v>
      </c>
      <c r="I5" t="s">
        <v>153</v>
      </c>
      <c r="J5" t="s">
        <v>155</v>
      </c>
      <c r="K5" s="11" t="s">
        <v>16</v>
      </c>
      <c r="L5" s="30">
        <v>7670</v>
      </c>
    </row>
    <row r="6" spans="1:12">
      <c r="A6" t="s">
        <v>99</v>
      </c>
    </row>
    <row r="7" spans="1:12">
      <c r="A7" t="s">
        <v>100</v>
      </c>
    </row>
    <row r="9" spans="1:12">
      <c r="A9" t="s">
        <v>101</v>
      </c>
    </row>
    <row r="10" spans="1:12">
      <c r="A10" t="s">
        <v>102</v>
      </c>
    </row>
    <row r="11" spans="1:12">
      <c r="A11" t="s">
        <v>103</v>
      </c>
    </row>
    <row r="12" spans="1:12">
      <c r="A12" t="s">
        <v>104</v>
      </c>
    </row>
    <row r="13" spans="1:12">
      <c r="A13" t="s">
        <v>105</v>
      </c>
    </row>
    <row r="14" spans="1:12">
      <c r="A14" t="s">
        <v>106</v>
      </c>
    </row>
    <row r="15" spans="1:12">
      <c r="A15" t="s">
        <v>107</v>
      </c>
    </row>
    <row r="16" spans="1:12">
      <c r="A16" t="s">
        <v>108</v>
      </c>
    </row>
    <row r="17" spans="1:8">
      <c r="A17" t="s">
        <v>109</v>
      </c>
    </row>
    <row r="19" spans="1:8">
      <c r="A19" s="10" t="s">
        <v>110</v>
      </c>
    </row>
    <row r="20" spans="1:8">
      <c r="A20" t="s">
        <v>111</v>
      </c>
    </row>
    <row r="21" spans="1:8">
      <c r="A21" t="s">
        <v>112</v>
      </c>
    </row>
    <row r="22" spans="1:8">
      <c r="A22" t="s">
        <v>113</v>
      </c>
    </row>
    <row r="23" spans="1:8">
      <c r="A23" t="s">
        <v>114</v>
      </c>
    </row>
    <row r="24" spans="1:8">
      <c r="C24" s="10" t="s">
        <v>115</v>
      </c>
    </row>
    <row r="25" spans="1:8" ht="15.75" thickBot="1"/>
    <row r="26" spans="1:8">
      <c r="C26" s="71" t="s">
        <v>34</v>
      </c>
      <c r="D26" s="72"/>
      <c r="E26" s="23" t="s">
        <v>116</v>
      </c>
      <c r="F26" s="55" t="s">
        <v>136</v>
      </c>
      <c r="G26" s="56"/>
      <c r="H26" s="57"/>
    </row>
    <row r="27" spans="1:8" ht="30" customHeight="1">
      <c r="C27" s="73" t="s">
        <v>117</v>
      </c>
      <c r="D27" s="74"/>
      <c r="E27" s="24"/>
      <c r="F27" s="58" t="s">
        <v>137</v>
      </c>
      <c r="G27" s="59"/>
      <c r="H27" s="60"/>
    </row>
    <row r="28" spans="1:8">
      <c r="C28" s="75" t="s">
        <v>118</v>
      </c>
      <c r="D28" s="76"/>
      <c r="E28" s="25">
        <v>3000</v>
      </c>
      <c r="F28" s="58" t="s">
        <v>135</v>
      </c>
      <c r="G28" s="59"/>
      <c r="H28" s="60"/>
    </row>
    <row r="29" spans="1:8">
      <c r="C29" s="77" t="s">
        <v>119</v>
      </c>
      <c r="D29" s="78"/>
      <c r="E29" s="26">
        <v>800</v>
      </c>
      <c r="F29" s="45"/>
      <c r="G29" s="46"/>
      <c r="H29" s="47"/>
    </row>
    <row r="30" spans="1:8">
      <c r="C30" s="77" t="s">
        <v>120</v>
      </c>
      <c r="D30" s="78"/>
      <c r="E30" s="26">
        <v>300</v>
      </c>
      <c r="F30" s="48"/>
      <c r="G30" s="49"/>
      <c r="H30" s="50"/>
    </row>
    <row r="31" spans="1:8">
      <c r="A31" t="s">
        <v>150</v>
      </c>
      <c r="C31" s="77" t="s">
        <v>121</v>
      </c>
      <c r="D31" s="78"/>
      <c r="E31" s="26">
        <v>1800</v>
      </c>
      <c r="F31" s="58" t="s">
        <v>138</v>
      </c>
      <c r="G31" s="59"/>
      <c r="H31" s="60"/>
    </row>
    <row r="32" spans="1:8">
      <c r="A32" t="s">
        <v>151</v>
      </c>
      <c r="C32" s="67" t="s">
        <v>122</v>
      </c>
      <c r="D32" s="68"/>
      <c r="E32" s="27">
        <v>0</v>
      </c>
      <c r="F32" s="58" t="s">
        <v>139</v>
      </c>
      <c r="G32" s="59"/>
      <c r="H32" s="60"/>
    </row>
    <row r="33" spans="1:8">
      <c r="C33" s="51" t="s">
        <v>123</v>
      </c>
      <c r="D33" s="52"/>
      <c r="E33" s="28">
        <f>SUM(E28:E32)</f>
        <v>5900</v>
      </c>
      <c r="F33" s="37"/>
      <c r="G33" s="38"/>
      <c r="H33" s="39"/>
    </row>
    <row r="34" spans="1:8" ht="32.25" customHeight="1">
      <c r="A34" s="43" t="s">
        <v>144</v>
      </c>
      <c r="B34" s="44"/>
      <c r="C34" s="63" t="s">
        <v>124</v>
      </c>
      <c r="D34" s="64"/>
      <c r="E34" s="24"/>
      <c r="F34" s="45"/>
      <c r="G34" s="46"/>
      <c r="H34" s="47"/>
    </row>
    <row r="35" spans="1:8">
      <c r="A35" t="s">
        <v>145</v>
      </c>
      <c r="B35">
        <v>1003</v>
      </c>
      <c r="C35" s="65" t="s">
        <v>125</v>
      </c>
      <c r="D35" s="66"/>
      <c r="E35" s="25">
        <v>648</v>
      </c>
      <c r="F35" s="48"/>
      <c r="G35" s="49"/>
      <c r="H35" s="50"/>
    </row>
    <row r="36" spans="1:8">
      <c r="A36" t="s">
        <v>146</v>
      </c>
      <c r="B36">
        <v>118</v>
      </c>
      <c r="C36" s="69" t="s">
        <v>126</v>
      </c>
      <c r="D36" s="70"/>
      <c r="E36" s="26">
        <v>177</v>
      </c>
      <c r="F36" s="37"/>
      <c r="G36" s="38"/>
      <c r="H36" s="39"/>
    </row>
    <row r="37" spans="1:8">
      <c r="A37" t="s">
        <v>147</v>
      </c>
      <c r="B37">
        <v>118</v>
      </c>
      <c r="C37" s="69" t="s">
        <v>127</v>
      </c>
      <c r="D37" s="70"/>
      <c r="E37" s="26">
        <v>177</v>
      </c>
      <c r="F37" s="37"/>
      <c r="G37" s="38"/>
      <c r="H37" s="39"/>
    </row>
    <row r="38" spans="1:8">
      <c r="A38" t="s">
        <v>148</v>
      </c>
      <c r="B38">
        <v>531</v>
      </c>
      <c r="C38" s="61" t="s">
        <v>128</v>
      </c>
      <c r="D38" s="62"/>
      <c r="E38" s="27">
        <v>118</v>
      </c>
      <c r="F38" s="37" t="s">
        <v>141</v>
      </c>
      <c r="G38" s="38"/>
      <c r="H38" s="39"/>
    </row>
    <row r="39" spans="1:8">
      <c r="A39" t="s">
        <v>149</v>
      </c>
      <c r="B39">
        <v>1770</v>
      </c>
      <c r="C39" s="51" t="s">
        <v>129</v>
      </c>
      <c r="D39" s="52"/>
      <c r="E39" s="28">
        <f>SUM(E35:E38)</f>
        <v>1120</v>
      </c>
      <c r="F39" s="37" t="s">
        <v>140</v>
      </c>
      <c r="G39" s="38"/>
      <c r="H39" s="39"/>
    </row>
    <row r="40" spans="1:8" ht="25.5" customHeight="1">
      <c r="C40" s="63" t="s">
        <v>130</v>
      </c>
      <c r="D40" s="64"/>
      <c r="E40" s="24"/>
      <c r="F40" s="37"/>
      <c r="G40" s="38"/>
      <c r="H40" s="39"/>
    </row>
    <row r="41" spans="1:8">
      <c r="C41" s="65" t="s">
        <v>131</v>
      </c>
      <c r="D41" s="66"/>
      <c r="E41" s="25">
        <v>120</v>
      </c>
      <c r="F41" s="37" t="s">
        <v>143</v>
      </c>
      <c r="G41" s="38"/>
      <c r="H41" s="39"/>
    </row>
    <row r="42" spans="1:8">
      <c r="C42" s="61" t="s">
        <v>132</v>
      </c>
      <c r="D42" s="62"/>
      <c r="E42" s="27">
        <v>0</v>
      </c>
      <c r="F42" s="37" t="s">
        <v>142</v>
      </c>
      <c r="G42" s="38"/>
      <c r="H42" s="39"/>
    </row>
    <row r="43" spans="1:8">
      <c r="C43" s="51" t="s">
        <v>133</v>
      </c>
      <c r="D43" s="52"/>
      <c r="E43" s="28">
        <f>SUM(E41:E42)</f>
        <v>120</v>
      </c>
      <c r="F43" s="37"/>
      <c r="G43" s="38"/>
      <c r="H43" s="39"/>
    </row>
    <row r="44" spans="1:8" ht="19.5" thickBot="1">
      <c r="C44" s="53" t="s">
        <v>134</v>
      </c>
      <c r="D44" s="54"/>
      <c r="E44" s="29">
        <f>E33-E39-E43</f>
        <v>4660</v>
      </c>
      <c r="F44" s="40"/>
      <c r="G44" s="41"/>
      <c r="H44" s="42"/>
    </row>
  </sheetData>
  <mergeCells count="39">
    <mergeCell ref="C31:D31"/>
    <mergeCell ref="C26:D26"/>
    <mergeCell ref="C27:D27"/>
    <mergeCell ref="C28:D28"/>
    <mergeCell ref="C29:D29"/>
    <mergeCell ref="C30:D30"/>
    <mergeCell ref="C42:D42"/>
    <mergeCell ref="C32:D32"/>
    <mergeCell ref="C33:D33"/>
    <mergeCell ref="C34:D34"/>
    <mergeCell ref="C35:D35"/>
    <mergeCell ref="C36:D36"/>
    <mergeCell ref="C37:D37"/>
    <mergeCell ref="F38:H38"/>
    <mergeCell ref="F39:H39"/>
    <mergeCell ref="C43:D43"/>
    <mergeCell ref="C44:D44"/>
    <mergeCell ref="F26:H26"/>
    <mergeCell ref="F27:H27"/>
    <mergeCell ref="F28:H28"/>
    <mergeCell ref="F29:H29"/>
    <mergeCell ref="F30:H30"/>
    <mergeCell ref="F31:H31"/>
    <mergeCell ref="F32:H32"/>
    <mergeCell ref="F33:H33"/>
    <mergeCell ref="C38:D38"/>
    <mergeCell ref="C39:D39"/>
    <mergeCell ref="C40:D40"/>
    <mergeCell ref="C41:D41"/>
    <mergeCell ref="A34:B34"/>
    <mergeCell ref="F34:H34"/>
    <mergeCell ref="F35:H35"/>
    <mergeCell ref="F36:H36"/>
    <mergeCell ref="F37:H37"/>
    <mergeCell ref="F40:H40"/>
    <mergeCell ref="F41:H41"/>
    <mergeCell ref="F42:H42"/>
    <mergeCell ref="F43:H43"/>
    <mergeCell ref="F44:H44"/>
  </mergeCells>
  <pageMargins left="0.3" right="0.23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M20" sqref="M20"/>
    </sheetView>
  </sheetViews>
  <sheetFormatPr baseColWidth="10" defaultRowHeight="15"/>
  <cols>
    <col min="1" max="1" width="3.5703125" customWidth="1"/>
    <col min="2" max="2" width="23.7109375" customWidth="1"/>
    <col min="3" max="3" width="13.42578125" bestFit="1" customWidth="1"/>
    <col min="4" max="4" width="10.7109375" customWidth="1"/>
    <col min="5" max="5" width="9.5703125" customWidth="1"/>
    <col min="6" max="6" width="8.42578125" customWidth="1"/>
    <col min="7" max="7" width="7.28515625" customWidth="1"/>
    <col min="8" max="8" width="8.85546875" customWidth="1"/>
    <col min="9" max="9" width="5.7109375" customWidth="1"/>
    <col min="10" max="10" width="6.42578125" customWidth="1"/>
    <col min="11" max="11" width="7.85546875" customWidth="1"/>
    <col min="12" max="12" width="8.7109375" customWidth="1"/>
    <col min="13" max="13" width="6.85546875" customWidth="1"/>
    <col min="14" max="14" width="6.140625" customWidth="1"/>
    <col min="15" max="15" width="6.7109375" customWidth="1"/>
  </cols>
  <sheetData>
    <row r="1" spans="1:15">
      <c r="A1" s="10" t="s">
        <v>157</v>
      </c>
    </row>
    <row r="2" spans="1:15">
      <c r="A2" t="s">
        <v>158</v>
      </c>
    </row>
    <row r="3" spans="1:15" ht="30" customHeight="1">
      <c r="A3" s="79" t="s">
        <v>159</v>
      </c>
      <c r="B3" s="79" t="s">
        <v>160</v>
      </c>
      <c r="C3" s="79" t="s">
        <v>161</v>
      </c>
      <c r="D3" s="79" t="s">
        <v>162</v>
      </c>
      <c r="E3" s="80" t="s">
        <v>163</v>
      </c>
      <c r="F3" s="81" t="s">
        <v>124</v>
      </c>
      <c r="G3" s="82"/>
      <c r="H3" s="82"/>
      <c r="I3" s="83"/>
      <c r="J3" s="80" t="s">
        <v>130</v>
      </c>
      <c r="K3" s="114" t="s">
        <v>134</v>
      </c>
      <c r="L3" s="84" t="s">
        <v>164</v>
      </c>
      <c r="M3" s="84" t="s">
        <v>165</v>
      </c>
      <c r="N3" s="115" t="s">
        <v>166</v>
      </c>
      <c r="O3" s="84" t="s">
        <v>167</v>
      </c>
    </row>
    <row r="4" spans="1:15">
      <c r="A4" s="79"/>
      <c r="B4" s="79"/>
      <c r="C4" s="79"/>
      <c r="D4" s="79"/>
      <c r="E4" s="80"/>
      <c r="F4" s="85" t="s">
        <v>168</v>
      </c>
      <c r="G4" s="85" t="s">
        <v>169</v>
      </c>
      <c r="H4" s="85" t="s">
        <v>170</v>
      </c>
      <c r="I4" s="85" t="s">
        <v>171</v>
      </c>
      <c r="J4" s="80"/>
      <c r="K4" s="115"/>
      <c r="L4" s="86"/>
      <c r="M4" s="86"/>
      <c r="N4" s="116"/>
      <c r="O4" s="86"/>
    </row>
    <row r="5" spans="1:15">
      <c r="A5">
        <v>6</v>
      </c>
      <c r="B5" t="s">
        <v>172</v>
      </c>
      <c r="C5" t="s">
        <v>173</v>
      </c>
      <c r="D5" t="s">
        <v>174</v>
      </c>
      <c r="E5" s="87">
        <v>7500</v>
      </c>
      <c r="F5" s="88">
        <f>E5*0.11</f>
        <v>825</v>
      </c>
      <c r="G5" s="88">
        <f>E5*0.03</f>
        <v>225</v>
      </c>
      <c r="H5" s="88">
        <f>E5*0.03</f>
        <v>225</v>
      </c>
      <c r="I5" s="89">
        <f>F5+G5+H5</f>
        <v>1275</v>
      </c>
      <c r="J5" s="90">
        <v>400</v>
      </c>
      <c r="K5" s="91"/>
      <c r="L5" s="91"/>
      <c r="M5" s="92"/>
      <c r="N5" s="92"/>
      <c r="O5" s="92"/>
    </row>
    <row r="6" spans="1:15">
      <c r="A6">
        <v>25</v>
      </c>
      <c r="B6" t="s">
        <v>175</v>
      </c>
      <c r="C6" t="s">
        <v>176</v>
      </c>
      <c r="D6" t="s">
        <v>177</v>
      </c>
      <c r="E6" s="87">
        <v>8500</v>
      </c>
      <c r="F6" s="88">
        <f t="shared" ref="F6:F29" si="0">E6*0.11</f>
        <v>935</v>
      </c>
      <c r="G6" s="88">
        <f t="shared" ref="G6:G29" si="1">E6*0.03</f>
        <v>255</v>
      </c>
      <c r="H6" s="88">
        <f t="shared" ref="H6:H29" si="2">E6*0.03</f>
        <v>255</v>
      </c>
      <c r="I6" s="89">
        <f t="shared" ref="I6:I29" si="3">F6+G6+H6</f>
        <v>1445</v>
      </c>
      <c r="J6" s="93">
        <v>500</v>
      </c>
      <c r="K6" s="94"/>
      <c r="L6" s="94"/>
      <c r="M6" s="95"/>
      <c r="N6" s="95"/>
      <c r="O6" s="95"/>
    </row>
    <row r="7" spans="1:15">
      <c r="A7">
        <v>7</v>
      </c>
      <c r="B7" t="s">
        <v>178</v>
      </c>
      <c r="C7" t="s">
        <v>179</v>
      </c>
      <c r="D7" t="s">
        <v>177</v>
      </c>
      <c r="E7" s="87">
        <v>9000</v>
      </c>
      <c r="F7" s="88">
        <f t="shared" si="0"/>
        <v>990</v>
      </c>
      <c r="G7" s="88">
        <f t="shared" si="1"/>
        <v>270</v>
      </c>
      <c r="H7" s="88">
        <f t="shared" si="2"/>
        <v>270</v>
      </c>
      <c r="I7" s="89">
        <f t="shared" si="3"/>
        <v>1530</v>
      </c>
      <c r="J7" s="93">
        <v>0</v>
      </c>
      <c r="K7" s="94"/>
      <c r="L7" s="94"/>
      <c r="M7" s="95"/>
      <c r="N7" s="95"/>
      <c r="O7" s="95"/>
    </row>
    <row r="8" spans="1:15">
      <c r="A8">
        <v>12</v>
      </c>
      <c r="B8" t="s">
        <v>180</v>
      </c>
      <c r="C8" t="s">
        <v>181</v>
      </c>
      <c r="D8" t="s">
        <v>177</v>
      </c>
      <c r="E8" s="87">
        <v>7000</v>
      </c>
      <c r="F8" s="88">
        <f t="shared" si="0"/>
        <v>770</v>
      </c>
      <c r="G8" s="88">
        <f t="shared" si="1"/>
        <v>210</v>
      </c>
      <c r="H8" s="88">
        <f t="shared" si="2"/>
        <v>210</v>
      </c>
      <c r="I8" s="89">
        <f t="shared" si="3"/>
        <v>1190</v>
      </c>
      <c r="J8" s="93">
        <v>0</v>
      </c>
      <c r="K8" s="94"/>
      <c r="L8" s="94"/>
      <c r="M8" s="95"/>
      <c r="N8" s="95"/>
      <c r="O8" s="95"/>
    </row>
    <row r="9" spans="1:15">
      <c r="A9">
        <v>60</v>
      </c>
      <c r="B9" t="s">
        <v>182</v>
      </c>
      <c r="C9" t="s">
        <v>183</v>
      </c>
      <c r="D9" t="s">
        <v>177</v>
      </c>
      <c r="E9" s="87">
        <v>6300</v>
      </c>
      <c r="F9" s="88">
        <f t="shared" si="0"/>
        <v>693</v>
      </c>
      <c r="G9" s="88">
        <f t="shared" si="1"/>
        <v>189</v>
      </c>
      <c r="H9" s="88">
        <f t="shared" si="2"/>
        <v>189</v>
      </c>
      <c r="I9" s="89">
        <f t="shared" si="3"/>
        <v>1071</v>
      </c>
      <c r="J9" s="93">
        <v>0</v>
      </c>
      <c r="K9" s="94"/>
      <c r="L9" s="94"/>
      <c r="M9" s="95"/>
      <c r="N9" s="95"/>
      <c r="O9" s="95"/>
    </row>
    <row r="10" spans="1:15">
      <c r="A10">
        <v>15</v>
      </c>
      <c r="B10" t="s">
        <v>184</v>
      </c>
      <c r="C10" t="s">
        <v>185</v>
      </c>
      <c r="D10" t="s">
        <v>186</v>
      </c>
      <c r="E10" s="87">
        <v>7500</v>
      </c>
      <c r="F10" s="88">
        <f t="shared" si="0"/>
        <v>825</v>
      </c>
      <c r="G10" s="88">
        <f t="shared" si="1"/>
        <v>225</v>
      </c>
      <c r="H10" s="88">
        <f t="shared" si="2"/>
        <v>225</v>
      </c>
      <c r="I10" s="89">
        <f t="shared" si="3"/>
        <v>1275</v>
      </c>
      <c r="J10" s="93">
        <v>0</v>
      </c>
      <c r="K10" s="94"/>
      <c r="L10" s="94"/>
      <c r="M10" s="95"/>
      <c r="N10" s="95"/>
      <c r="O10" s="95"/>
    </row>
    <row r="11" spans="1:15">
      <c r="A11">
        <v>10</v>
      </c>
      <c r="B11" t="s">
        <v>187</v>
      </c>
      <c r="C11" t="s">
        <v>188</v>
      </c>
      <c r="D11" t="s">
        <v>177</v>
      </c>
      <c r="E11" s="87">
        <v>9000</v>
      </c>
      <c r="F11" s="88">
        <f t="shared" si="0"/>
        <v>990</v>
      </c>
      <c r="G11" s="88">
        <f t="shared" si="1"/>
        <v>270</v>
      </c>
      <c r="H11" s="88">
        <f t="shared" si="2"/>
        <v>270</v>
      </c>
      <c r="I11" s="89">
        <f t="shared" si="3"/>
        <v>1530</v>
      </c>
      <c r="J11" s="93">
        <v>0</v>
      </c>
      <c r="K11" s="94"/>
      <c r="L11" s="94"/>
      <c r="M11" s="95"/>
      <c r="N11" s="95"/>
      <c r="O11" s="95"/>
    </row>
    <row r="12" spans="1:15">
      <c r="A12">
        <v>11</v>
      </c>
      <c r="B12" t="s">
        <v>189</v>
      </c>
      <c r="C12" t="s">
        <v>190</v>
      </c>
      <c r="D12" t="s">
        <v>177</v>
      </c>
      <c r="E12" s="87">
        <v>8300</v>
      </c>
      <c r="F12" s="88">
        <f t="shared" si="0"/>
        <v>913</v>
      </c>
      <c r="G12" s="88">
        <f t="shared" si="1"/>
        <v>249</v>
      </c>
      <c r="H12" s="88">
        <f t="shared" si="2"/>
        <v>249</v>
      </c>
      <c r="I12" s="89">
        <f t="shared" si="3"/>
        <v>1411</v>
      </c>
      <c r="J12" s="93">
        <v>0</v>
      </c>
      <c r="K12" s="94"/>
      <c r="L12" s="94"/>
      <c r="M12" s="95"/>
      <c r="N12" s="95"/>
      <c r="O12" s="95"/>
    </row>
    <row r="13" spans="1:15">
      <c r="A13">
        <v>41</v>
      </c>
      <c r="B13" t="s">
        <v>191</v>
      </c>
      <c r="C13" t="s">
        <v>192</v>
      </c>
      <c r="D13" t="s">
        <v>177</v>
      </c>
      <c r="E13" s="87">
        <v>8700</v>
      </c>
      <c r="F13" s="88">
        <f t="shared" si="0"/>
        <v>957</v>
      </c>
      <c r="G13" s="88">
        <f t="shared" si="1"/>
        <v>261</v>
      </c>
      <c r="H13" s="88">
        <f t="shared" si="2"/>
        <v>261</v>
      </c>
      <c r="I13" s="89">
        <f t="shared" si="3"/>
        <v>1479</v>
      </c>
      <c r="J13" s="93">
        <v>0</v>
      </c>
      <c r="K13" s="94"/>
      <c r="L13" s="94"/>
      <c r="M13" s="95"/>
      <c r="N13" s="95"/>
      <c r="O13" s="95"/>
    </row>
    <row r="14" spans="1:15">
      <c r="A14">
        <v>40</v>
      </c>
      <c r="B14" t="s">
        <v>193</v>
      </c>
      <c r="C14" t="s">
        <v>194</v>
      </c>
      <c r="D14" t="s">
        <v>174</v>
      </c>
      <c r="E14" s="87">
        <v>7000</v>
      </c>
      <c r="F14" s="88">
        <f t="shared" si="0"/>
        <v>770</v>
      </c>
      <c r="G14" s="88">
        <f t="shared" si="1"/>
        <v>210</v>
      </c>
      <c r="H14" s="88">
        <f t="shared" si="2"/>
        <v>210</v>
      </c>
      <c r="I14" s="89">
        <f t="shared" si="3"/>
        <v>1190</v>
      </c>
      <c r="J14" s="93">
        <v>0</v>
      </c>
      <c r="K14" s="94"/>
      <c r="L14" s="94"/>
      <c r="M14" s="95"/>
      <c r="N14" s="95"/>
      <c r="O14" s="95"/>
    </row>
    <row r="15" spans="1:15">
      <c r="A15">
        <v>31</v>
      </c>
      <c r="B15" t="s">
        <v>195</v>
      </c>
      <c r="C15" t="s">
        <v>196</v>
      </c>
      <c r="D15" t="s">
        <v>177</v>
      </c>
      <c r="E15" s="87">
        <v>8400</v>
      </c>
      <c r="F15" s="88">
        <f t="shared" si="0"/>
        <v>924</v>
      </c>
      <c r="G15" s="88">
        <f t="shared" si="1"/>
        <v>252</v>
      </c>
      <c r="H15" s="88">
        <f t="shared" si="2"/>
        <v>252</v>
      </c>
      <c r="I15" s="89">
        <f t="shared" si="3"/>
        <v>1428</v>
      </c>
      <c r="J15" s="93">
        <v>1500</v>
      </c>
      <c r="K15" s="94"/>
      <c r="L15" s="94"/>
      <c r="M15" s="95"/>
      <c r="N15" s="95"/>
      <c r="O15" s="95"/>
    </row>
    <row r="16" spans="1:15">
      <c r="A16">
        <v>54</v>
      </c>
      <c r="B16" t="s">
        <v>197</v>
      </c>
      <c r="C16" t="s">
        <v>198</v>
      </c>
      <c r="D16" t="s">
        <v>177</v>
      </c>
      <c r="E16" s="87">
        <v>8000</v>
      </c>
      <c r="F16" s="88">
        <f t="shared" si="0"/>
        <v>880</v>
      </c>
      <c r="G16" s="88">
        <f t="shared" si="1"/>
        <v>240</v>
      </c>
      <c r="H16" s="88">
        <f t="shared" si="2"/>
        <v>240</v>
      </c>
      <c r="I16" s="89">
        <f t="shared" si="3"/>
        <v>1360</v>
      </c>
      <c r="J16" s="93">
        <v>2000</v>
      </c>
      <c r="K16" s="94"/>
      <c r="L16" s="94"/>
      <c r="M16" s="95"/>
      <c r="N16" s="95"/>
      <c r="O16" s="95"/>
    </row>
    <row r="17" spans="1:15">
      <c r="A17">
        <v>19</v>
      </c>
      <c r="B17" t="s">
        <v>199</v>
      </c>
      <c r="C17" t="s">
        <v>200</v>
      </c>
      <c r="D17" t="s">
        <v>177</v>
      </c>
      <c r="E17" s="87">
        <v>8100</v>
      </c>
      <c r="F17" s="88">
        <f t="shared" si="0"/>
        <v>891</v>
      </c>
      <c r="G17" s="88">
        <f t="shared" si="1"/>
        <v>243</v>
      </c>
      <c r="H17" s="88">
        <f t="shared" si="2"/>
        <v>243</v>
      </c>
      <c r="I17" s="89">
        <f t="shared" si="3"/>
        <v>1377</v>
      </c>
      <c r="J17" s="93">
        <v>0</v>
      </c>
      <c r="K17" s="94"/>
      <c r="L17" s="94"/>
      <c r="M17" s="95"/>
      <c r="N17" s="95"/>
      <c r="O17" s="95"/>
    </row>
    <row r="18" spans="1:15">
      <c r="A18">
        <v>59</v>
      </c>
      <c r="B18" t="s">
        <v>201</v>
      </c>
      <c r="C18" t="s">
        <v>202</v>
      </c>
      <c r="D18" t="s">
        <v>177</v>
      </c>
      <c r="E18" s="87">
        <v>7500</v>
      </c>
      <c r="F18" s="88">
        <f t="shared" si="0"/>
        <v>825</v>
      </c>
      <c r="G18" s="88">
        <f t="shared" si="1"/>
        <v>225</v>
      </c>
      <c r="H18" s="88">
        <f t="shared" si="2"/>
        <v>225</v>
      </c>
      <c r="I18" s="89">
        <f t="shared" si="3"/>
        <v>1275</v>
      </c>
      <c r="J18" s="93">
        <v>0</v>
      </c>
      <c r="K18" s="94"/>
      <c r="L18" s="94"/>
      <c r="M18" s="95"/>
      <c r="N18" s="95"/>
      <c r="O18" s="95"/>
    </row>
    <row r="19" spans="1:15">
      <c r="A19">
        <v>18</v>
      </c>
      <c r="B19" t="s">
        <v>203</v>
      </c>
      <c r="C19" t="s">
        <v>204</v>
      </c>
      <c r="D19" t="s">
        <v>186</v>
      </c>
      <c r="E19" s="87">
        <v>8100</v>
      </c>
      <c r="F19" s="88">
        <f t="shared" si="0"/>
        <v>891</v>
      </c>
      <c r="G19" s="88">
        <f t="shared" si="1"/>
        <v>243</v>
      </c>
      <c r="H19" s="88">
        <f t="shared" si="2"/>
        <v>243</v>
      </c>
      <c r="I19" s="89">
        <f t="shared" si="3"/>
        <v>1377</v>
      </c>
      <c r="J19" s="93">
        <v>500</v>
      </c>
      <c r="K19" s="94"/>
      <c r="L19" s="94"/>
      <c r="M19" s="95"/>
      <c r="N19" s="95"/>
      <c r="O19" s="95"/>
    </row>
    <row r="20" spans="1:15">
      <c r="A20">
        <v>14</v>
      </c>
      <c r="B20" t="s">
        <v>205</v>
      </c>
      <c r="C20" t="s">
        <v>206</v>
      </c>
      <c r="D20" t="s">
        <v>177</v>
      </c>
      <c r="E20" s="87">
        <v>7600</v>
      </c>
      <c r="F20" s="88">
        <f t="shared" si="0"/>
        <v>836</v>
      </c>
      <c r="G20" s="88">
        <f t="shared" si="1"/>
        <v>228</v>
      </c>
      <c r="H20" s="88">
        <f t="shared" si="2"/>
        <v>228</v>
      </c>
      <c r="I20" s="89">
        <f t="shared" si="3"/>
        <v>1292</v>
      </c>
      <c r="J20" s="93">
        <v>600</v>
      </c>
      <c r="K20" s="94"/>
      <c r="L20" s="94"/>
      <c r="M20" s="95"/>
      <c r="N20" s="95"/>
      <c r="O20" s="95"/>
    </row>
    <row r="21" spans="1:15">
      <c r="A21">
        <v>52</v>
      </c>
      <c r="B21" t="s">
        <v>207</v>
      </c>
      <c r="C21" t="s">
        <v>208</v>
      </c>
      <c r="D21" t="s">
        <v>177</v>
      </c>
      <c r="E21" s="87">
        <v>7600</v>
      </c>
      <c r="F21" s="88">
        <f t="shared" si="0"/>
        <v>836</v>
      </c>
      <c r="G21" s="88">
        <f t="shared" si="1"/>
        <v>228</v>
      </c>
      <c r="H21" s="88">
        <f t="shared" si="2"/>
        <v>228</v>
      </c>
      <c r="I21" s="89">
        <f t="shared" si="3"/>
        <v>1292</v>
      </c>
      <c r="J21" s="93">
        <v>0</v>
      </c>
      <c r="K21" s="94"/>
      <c r="L21" s="94"/>
      <c r="M21" s="95"/>
      <c r="N21" s="95"/>
      <c r="O21" s="95"/>
    </row>
    <row r="22" spans="1:15">
      <c r="A22">
        <v>34</v>
      </c>
      <c r="B22" t="s">
        <v>209</v>
      </c>
      <c r="C22" t="s">
        <v>210</v>
      </c>
      <c r="D22" t="s">
        <v>174</v>
      </c>
      <c r="E22" s="87">
        <v>6500</v>
      </c>
      <c r="F22" s="88">
        <f t="shared" si="0"/>
        <v>715</v>
      </c>
      <c r="G22" s="88">
        <f t="shared" si="1"/>
        <v>195</v>
      </c>
      <c r="H22" s="88">
        <f t="shared" si="2"/>
        <v>195</v>
      </c>
      <c r="I22" s="89">
        <f t="shared" si="3"/>
        <v>1105</v>
      </c>
      <c r="J22" s="93">
        <v>100</v>
      </c>
      <c r="K22" s="94"/>
      <c r="L22" s="94"/>
      <c r="M22" s="95"/>
      <c r="N22" s="95"/>
      <c r="O22" s="95"/>
    </row>
    <row r="23" spans="1:15">
      <c r="A23">
        <v>17</v>
      </c>
      <c r="B23" t="s">
        <v>211</v>
      </c>
      <c r="C23" t="s">
        <v>212</v>
      </c>
      <c r="D23" t="s">
        <v>177</v>
      </c>
      <c r="E23" s="87">
        <v>7200</v>
      </c>
      <c r="F23" s="88">
        <f t="shared" si="0"/>
        <v>792</v>
      </c>
      <c r="G23" s="88">
        <f t="shared" si="1"/>
        <v>216</v>
      </c>
      <c r="H23" s="88">
        <f t="shared" si="2"/>
        <v>216</v>
      </c>
      <c r="I23" s="89">
        <f t="shared" si="3"/>
        <v>1224</v>
      </c>
      <c r="J23" s="93">
        <v>100</v>
      </c>
      <c r="K23" s="94"/>
      <c r="L23" s="94"/>
      <c r="M23" s="95"/>
      <c r="N23" s="95"/>
      <c r="O23" s="95"/>
    </row>
    <row r="24" spans="1:15">
      <c r="A24">
        <v>27</v>
      </c>
      <c r="B24" t="s">
        <v>213</v>
      </c>
      <c r="C24" t="s">
        <v>214</v>
      </c>
      <c r="D24" t="s">
        <v>177</v>
      </c>
      <c r="E24" s="87">
        <v>7300</v>
      </c>
      <c r="F24" s="88">
        <f t="shared" si="0"/>
        <v>803</v>
      </c>
      <c r="G24" s="88">
        <f t="shared" si="1"/>
        <v>219</v>
      </c>
      <c r="H24" s="88">
        <f t="shared" si="2"/>
        <v>219</v>
      </c>
      <c r="I24" s="89">
        <f t="shared" si="3"/>
        <v>1241</v>
      </c>
      <c r="J24" s="93">
        <v>0</v>
      </c>
      <c r="K24" s="94"/>
      <c r="L24" s="94"/>
      <c r="M24" s="95"/>
      <c r="N24" s="95"/>
      <c r="O24" s="95"/>
    </row>
    <row r="25" spans="1:15">
      <c r="A25">
        <v>16</v>
      </c>
      <c r="B25" t="s">
        <v>215</v>
      </c>
      <c r="C25" t="s">
        <v>216</v>
      </c>
      <c r="D25" t="s">
        <v>177</v>
      </c>
      <c r="E25" s="87">
        <v>8000</v>
      </c>
      <c r="F25" s="88">
        <f t="shared" si="0"/>
        <v>880</v>
      </c>
      <c r="G25" s="88">
        <f t="shared" si="1"/>
        <v>240</v>
      </c>
      <c r="H25" s="88">
        <f t="shared" si="2"/>
        <v>240</v>
      </c>
      <c r="I25" s="89">
        <f t="shared" si="3"/>
        <v>1360</v>
      </c>
      <c r="J25" s="93">
        <v>0</v>
      </c>
      <c r="K25" s="94"/>
      <c r="L25" s="94"/>
      <c r="M25" s="95"/>
      <c r="N25" s="95"/>
      <c r="O25" s="95"/>
    </row>
    <row r="26" spans="1:15">
      <c r="A26">
        <v>58</v>
      </c>
      <c r="B26" t="s">
        <v>217</v>
      </c>
      <c r="C26" t="s">
        <v>218</v>
      </c>
      <c r="D26" t="s">
        <v>177</v>
      </c>
      <c r="E26" s="87">
        <v>8500</v>
      </c>
      <c r="F26" s="88">
        <f t="shared" si="0"/>
        <v>935</v>
      </c>
      <c r="G26" s="88">
        <f t="shared" si="1"/>
        <v>255</v>
      </c>
      <c r="H26" s="88">
        <f t="shared" si="2"/>
        <v>255</v>
      </c>
      <c r="I26" s="89">
        <f t="shared" si="3"/>
        <v>1445</v>
      </c>
      <c r="J26" s="93">
        <v>0</v>
      </c>
      <c r="K26" s="94"/>
      <c r="L26" s="94"/>
      <c r="M26" s="95"/>
      <c r="N26" s="95"/>
      <c r="O26" s="95"/>
    </row>
    <row r="27" spans="1:15">
      <c r="A27">
        <v>20</v>
      </c>
      <c r="B27" t="s">
        <v>219</v>
      </c>
      <c r="C27" t="s">
        <v>220</v>
      </c>
      <c r="D27" t="s">
        <v>186</v>
      </c>
      <c r="E27" s="87">
        <v>9000</v>
      </c>
      <c r="F27" s="88">
        <f t="shared" si="0"/>
        <v>990</v>
      </c>
      <c r="G27" s="88">
        <f t="shared" si="1"/>
        <v>270</v>
      </c>
      <c r="H27" s="88">
        <f t="shared" si="2"/>
        <v>270</v>
      </c>
      <c r="I27" s="89">
        <f t="shared" si="3"/>
        <v>1530</v>
      </c>
      <c r="J27" s="93">
        <v>0</v>
      </c>
      <c r="K27" s="94"/>
      <c r="L27" s="94"/>
      <c r="M27" s="95"/>
      <c r="N27" s="95"/>
      <c r="O27" s="95"/>
    </row>
    <row r="28" spans="1:15">
      <c r="A28">
        <v>70</v>
      </c>
      <c r="B28" t="s">
        <v>221</v>
      </c>
      <c r="C28" t="s">
        <v>222</v>
      </c>
      <c r="D28" t="s">
        <v>186</v>
      </c>
      <c r="E28" s="87">
        <v>7500</v>
      </c>
      <c r="F28" s="88">
        <f t="shared" si="0"/>
        <v>825</v>
      </c>
      <c r="G28" s="88">
        <f t="shared" si="1"/>
        <v>225</v>
      </c>
      <c r="H28" s="88">
        <f t="shared" si="2"/>
        <v>225</v>
      </c>
      <c r="I28" s="89">
        <f t="shared" si="3"/>
        <v>1275</v>
      </c>
      <c r="J28" s="93">
        <v>0</v>
      </c>
      <c r="K28" s="94"/>
      <c r="L28" s="94"/>
      <c r="M28" s="95"/>
      <c r="N28" s="95"/>
      <c r="O28" s="95"/>
    </row>
    <row r="29" spans="1:15">
      <c r="A29" s="96">
        <v>36</v>
      </c>
      <c r="B29" s="96" t="s">
        <v>223</v>
      </c>
      <c r="C29" s="96" t="s">
        <v>224</v>
      </c>
      <c r="D29" s="96" t="s">
        <v>177</v>
      </c>
      <c r="E29" s="97">
        <v>8200</v>
      </c>
      <c r="F29" s="98">
        <f t="shared" si="0"/>
        <v>902</v>
      </c>
      <c r="G29" s="98">
        <f t="shared" si="1"/>
        <v>246</v>
      </c>
      <c r="H29" s="98">
        <f t="shared" si="2"/>
        <v>246</v>
      </c>
      <c r="I29" s="99">
        <f t="shared" si="3"/>
        <v>1394</v>
      </c>
      <c r="J29" s="100">
        <v>0</v>
      </c>
      <c r="K29" s="101"/>
      <c r="L29" s="101"/>
      <c r="M29" s="102"/>
      <c r="N29" s="103"/>
      <c r="O29" s="103"/>
    </row>
    <row r="30" spans="1:15">
      <c r="E30" s="104">
        <f>SUM(E5:E29)</f>
        <v>196300</v>
      </c>
      <c r="F30" s="105">
        <f t="shared" ref="F30:K30" si="4">SUM(F5:F29)</f>
        <v>21593</v>
      </c>
      <c r="G30" s="105">
        <f t="shared" si="4"/>
        <v>5889</v>
      </c>
      <c r="H30" s="105">
        <f t="shared" si="4"/>
        <v>5889</v>
      </c>
      <c r="I30" s="105">
        <f t="shared" si="4"/>
        <v>33371</v>
      </c>
      <c r="J30" s="106">
        <f t="shared" si="4"/>
        <v>5700</v>
      </c>
      <c r="K30" s="105">
        <f t="shared" si="4"/>
        <v>0</v>
      </c>
      <c r="L30" s="105">
        <f>SUM(L5:L29)</f>
        <v>0</v>
      </c>
      <c r="M30" s="105">
        <f>SUM(M5:M29)</f>
        <v>0</v>
      </c>
      <c r="N30" s="105">
        <f>SUM(N5:N29)</f>
        <v>0</v>
      </c>
      <c r="O30" s="105">
        <f>SUM(O5:O29)</f>
        <v>0</v>
      </c>
    </row>
    <row r="31" spans="1:15">
      <c r="C31" t="s">
        <v>225</v>
      </c>
      <c r="D31" t="s">
        <v>174</v>
      </c>
      <c r="E31" s="107">
        <f>E5+E14+E22</f>
        <v>21000</v>
      </c>
      <c r="K31" s="108"/>
      <c r="L31" s="109">
        <f>E30+L30</f>
        <v>196300</v>
      </c>
      <c r="M31" s="110">
        <f>M30+N30+O30</f>
        <v>0</v>
      </c>
      <c r="N31" s="111"/>
      <c r="O31" s="112"/>
    </row>
    <row r="32" spans="1:15">
      <c r="C32" t="s">
        <v>225</v>
      </c>
      <c r="D32" t="s">
        <v>186</v>
      </c>
      <c r="E32" s="107">
        <f>E10+E19+E27+E28</f>
        <v>32100</v>
      </c>
    </row>
    <row r="33" spans="1:5">
      <c r="C33" t="s">
        <v>225</v>
      </c>
      <c r="D33" t="s">
        <v>177</v>
      </c>
      <c r="E33" s="107">
        <f>E30-E31-E32</f>
        <v>143200</v>
      </c>
    </row>
    <row r="35" spans="1:5">
      <c r="A35" t="s">
        <v>226</v>
      </c>
    </row>
  </sheetData>
  <mergeCells count="13">
    <mergeCell ref="M31:O31"/>
    <mergeCell ref="J3:J4"/>
    <mergeCell ref="K3:K4"/>
    <mergeCell ref="L3:L4"/>
    <mergeCell ref="M3:M4"/>
    <mergeCell ref="N3:N4"/>
    <mergeCell ref="O3:O4"/>
    <mergeCell ref="A3:A4"/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4"/>
  <sheetViews>
    <sheetView topLeftCell="A19" workbookViewId="0">
      <selection activeCell="C52" sqref="C52"/>
    </sheetView>
  </sheetViews>
  <sheetFormatPr baseColWidth="10" defaultRowHeight="15.75"/>
  <cols>
    <col min="1" max="1" width="6.28515625" style="12" customWidth="1"/>
    <col min="2" max="2" width="7.7109375" style="12" customWidth="1"/>
    <col min="3" max="3" width="45.140625" style="12" customWidth="1"/>
    <col min="4" max="4" width="12.85546875" style="12" customWidth="1"/>
    <col min="5" max="5" width="11.42578125" style="12"/>
    <col min="6" max="6" width="14.42578125" style="12" customWidth="1"/>
    <col min="7" max="7" width="13.5703125" style="12" customWidth="1"/>
    <col min="8" max="8" width="11" style="12" customWidth="1"/>
    <col min="9" max="9" width="10.5703125" style="12" customWidth="1"/>
    <col min="10" max="10" width="10.28515625" style="12" customWidth="1"/>
    <col min="11" max="11" width="9.5703125" style="12" customWidth="1"/>
    <col min="12" max="12" width="10.140625" style="12" customWidth="1"/>
    <col min="13" max="13" width="15.7109375" style="12" customWidth="1"/>
    <col min="14" max="16384" width="11.42578125" style="12"/>
  </cols>
  <sheetData>
    <row r="1" spans="1:12">
      <c r="C1" s="12" t="s">
        <v>18</v>
      </c>
    </row>
    <row r="2" spans="1:12">
      <c r="A2" s="12" t="s">
        <v>19</v>
      </c>
      <c r="F2" s="15" t="s">
        <v>51</v>
      </c>
      <c r="G2"/>
      <c r="H2"/>
      <c r="I2"/>
      <c r="J2"/>
      <c r="K2"/>
      <c r="L2"/>
    </row>
    <row r="3" spans="1:12">
      <c r="A3" s="12" t="s">
        <v>20</v>
      </c>
      <c r="F3" s="12" t="s">
        <v>52</v>
      </c>
      <c r="G3"/>
      <c r="H3"/>
      <c r="I3"/>
      <c r="J3"/>
      <c r="K3"/>
      <c r="L3"/>
    </row>
    <row r="4" spans="1:12">
      <c r="A4" s="12" t="s">
        <v>21</v>
      </c>
      <c r="F4" s="12" t="s">
        <v>53</v>
      </c>
      <c r="G4"/>
      <c r="H4"/>
      <c r="I4"/>
      <c r="J4"/>
      <c r="K4"/>
      <c r="L4"/>
    </row>
    <row r="5" spans="1:12">
      <c r="A5" s="12" t="s">
        <v>22</v>
      </c>
      <c r="F5" s="12" t="s">
        <v>54</v>
      </c>
      <c r="G5"/>
      <c r="H5"/>
      <c r="I5"/>
      <c r="J5"/>
      <c r="K5"/>
      <c r="L5"/>
    </row>
    <row r="6" spans="1:12">
      <c r="A6" s="12" t="s">
        <v>23</v>
      </c>
      <c r="F6" s="12" t="s">
        <v>55</v>
      </c>
      <c r="G6"/>
      <c r="H6"/>
      <c r="I6"/>
      <c r="J6"/>
      <c r="K6"/>
      <c r="L6"/>
    </row>
    <row r="7" spans="1:12">
      <c r="A7" s="12" t="s">
        <v>24</v>
      </c>
      <c r="F7" s="12" t="s">
        <v>56</v>
      </c>
      <c r="G7"/>
      <c r="H7"/>
      <c r="I7"/>
      <c r="J7"/>
      <c r="K7"/>
      <c r="L7"/>
    </row>
    <row r="8" spans="1:12">
      <c r="A8" s="12" t="s">
        <v>25</v>
      </c>
      <c r="F8"/>
      <c r="G8"/>
      <c r="H8"/>
      <c r="I8"/>
      <c r="J8"/>
      <c r="K8"/>
      <c r="L8"/>
    </row>
    <row r="9" spans="1:12">
      <c r="B9"/>
      <c r="C9"/>
      <c r="D9"/>
      <c r="E9"/>
      <c r="F9" s="12" t="s">
        <v>67</v>
      </c>
      <c r="G9" s="11" t="s">
        <v>16</v>
      </c>
      <c r="H9" t="s">
        <v>68</v>
      </c>
      <c r="I9" s="16" t="s">
        <v>16</v>
      </c>
      <c r="J9" t="s">
        <v>69</v>
      </c>
      <c r="K9"/>
      <c r="L9"/>
    </row>
    <row r="10" spans="1:12">
      <c r="B10" s="17" t="s">
        <v>67</v>
      </c>
      <c r="C10" s="11" t="s">
        <v>16</v>
      </c>
      <c r="D10" t="s">
        <v>77</v>
      </c>
      <c r="E10" s="20" t="s">
        <v>16</v>
      </c>
      <c r="G10"/>
      <c r="H10" s="11">
        <v>0.5</v>
      </c>
      <c r="I10"/>
      <c r="J10"/>
      <c r="K10"/>
      <c r="L10"/>
    </row>
    <row r="11" spans="1:12">
      <c r="C11"/>
      <c r="D11" s="11" t="s">
        <v>78</v>
      </c>
      <c r="E11" s="12" t="s">
        <v>79</v>
      </c>
      <c r="G11"/>
      <c r="H11"/>
      <c r="I11"/>
      <c r="J11"/>
      <c r="K11"/>
      <c r="L11"/>
    </row>
    <row r="12" spans="1:12">
      <c r="F12" s="17" t="s">
        <v>70</v>
      </c>
      <c r="G12" s="11" t="s">
        <v>16</v>
      </c>
      <c r="H12" s="11" t="s">
        <v>71</v>
      </c>
      <c r="I12" s="11" t="s">
        <v>16</v>
      </c>
      <c r="J12" s="11">
        <v>1000</v>
      </c>
      <c r="K12" s="11" t="s">
        <v>16</v>
      </c>
      <c r="L12" s="18" t="s">
        <v>73</v>
      </c>
    </row>
    <row r="13" spans="1:12">
      <c r="G13"/>
      <c r="H13" t="s">
        <v>72</v>
      </c>
      <c r="I13"/>
      <c r="J13" s="11">
        <v>200</v>
      </c>
      <c r="K13"/>
      <c r="L13"/>
    </row>
    <row r="14" spans="1:12">
      <c r="G14"/>
      <c r="H14"/>
      <c r="I14"/>
      <c r="J14"/>
      <c r="K14"/>
      <c r="L14"/>
    </row>
    <row r="15" spans="1:12">
      <c r="G15"/>
      <c r="H15"/>
      <c r="I15"/>
      <c r="J15"/>
      <c r="K15"/>
      <c r="L15"/>
    </row>
    <row r="16" spans="1:12">
      <c r="A16" s="12" t="s">
        <v>26</v>
      </c>
      <c r="G16"/>
      <c r="H16"/>
      <c r="I16"/>
      <c r="J16"/>
      <c r="K16"/>
      <c r="L16"/>
    </row>
    <row r="17" spans="1:12">
      <c r="A17" s="12" t="s">
        <v>27</v>
      </c>
      <c r="F17"/>
      <c r="G17"/>
      <c r="H17"/>
      <c r="I17"/>
      <c r="J17"/>
      <c r="K17"/>
      <c r="L17"/>
    </row>
    <row r="18" spans="1:12">
      <c r="A18" s="12" t="s">
        <v>28</v>
      </c>
      <c r="F18" s="15" t="s">
        <v>57</v>
      </c>
    </row>
    <row r="19" spans="1:12">
      <c r="A19" s="12" t="s">
        <v>65</v>
      </c>
      <c r="F19" s="12" t="s">
        <v>58</v>
      </c>
    </row>
    <row r="20" spans="1:12">
      <c r="A20" s="12" t="s">
        <v>29</v>
      </c>
      <c r="F20" s="12" t="s">
        <v>59</v>
      </c>
    </row>
    <row r="21" spans="1:12">
      <c r="A21" s="12" t="s">
        <v>30</v>
      </c>
      <c r="F21" s="12" t="s">
        <v>60</v>
      </c>
    </row>
    <row r="22" spans="1:12">
      <c r="F22" s="12" t="s">
        <v>61</v>
      </c>
    </row>
    <row r="23" spans="1:12">
      <c r="B23"/>
      <c r="C23"/>
      <c r="D23"/>
      <c r="E23"/>
      <c r="F23" s="12" t="s">
        <v>62</v>
      </c>
    </row>
    <row r="24" spans="1:12">
      <c r="B24" s="17" t="s">
        <v>67</v>
      </c>
      <c r="C24" s="11" t="s">
        <v>16</v>
      </c>
      <c r="D24" t="s">
        <v>68</v>
      </c>
      <c r="E24" s="20" t="s">
        <v>16</v>
      </c>
      <c r="F24" s="12" t="s">
        <v>63</v>
      </c>
    </row>
    <row r="25" spans="1:12">
      <c r="C25"/>
      <c r="D25" s="11">
        <v>0.5</v>
      </c>
      <c r="E25" s="12" t="s">
        <v>80</v>
      </c>
      <c r="F25" s="12" t="s">
        <v>64</v>
      </c>
    </row>
    <row r="26" spans="1:12">
      <c r="A26" s="19" t="s">
        <v>81</v>
      </c>
      <c r="C26" s="12" t="s">
        <v>82</v>
      </c>
    </row>
    <row r="27" spans="1:12">
      <c r="A27" s="12" t="s">
        <v>31</v>
      </c>
      <c r="F27"/>
      <c r="G27"/>
      <c r="H27"/>
      <c r="I27"/>
    </row>
    <row r="28" spans="1:12">
      <c r="A28" s="35" t="s">
        <v>66</v>
      </c>
      <c r="B28" s="36"/>
      <c r="F28" s="12" t="s">
        <v>67</v>
      </c>
      <c r="G28" s="11" t="s">
        <v>16</v>
      </c>
      <c r="H28" t="s">
        <v>74</v>
      </c>
      <c r="I28" s="16" t="s">
        <v>16</v>
      </c>
      <c r="J28" s="12" t="s">
        <v>69</v>
      </c>
    </row>
    <row r="29" spans="1:12">
      <c r="A29" s="13" t="s">
        <v>32</v>
      </c>
      <c r="B29" s="13" t="s">
        <v>33</v>
      </c>
      <c r="C29" s="13" t="s">
        <v>34</v>
      </c>
      <c r="D29" s="13" t="s">
        <v>35</v>
      </c>
      <c r="G29"/>
      <c r="H29" s="11">
        <v>0.25</v>
      </c>
      <c r="I29"/>
    </row>
    <row r="30" spans="1:12">
      <c r="A30" s="21" t="s">
        <v>83</v>
      </c>
      <c r="B30" s="21" t="s">
        <v>85</v>
      </c>
      <c r="C30" s="14" t="s">
        <v>36</v>
      </c>
      <c r="D30" s="13" t="s">
        <v>37</v>
      </c>
    </row>
    <row r="31" spans="1:12">
      <c r="A31" s="21"/>
      <c r="B31" s="21" t="s">
        <v>83</v>
      </c>
      <c r="C31" s="14" t="s">
        <v>38</v>
      </c>
      <c r="D31" s="13" t="s">
        <v>39</v>
      </c>
      <c r="F31" s="17" t="s">
        <v>17</v>
      </c>
      <c r="G31" s="12" t="s">
        <v>16</v>
      </c>
      <c r="H31" s="12" t="s">
        <v>75</v>
      </c>
      <c r="K31" s="12" t="s">
        <v>16</v>
      </c>
      <c r="L31" s="12" t="s">
        <v>76</v>
      </c>
    </row>
    <row r="32" spans="1:12">
      <c r="A32" s="21"/>
      <c r="B32" s="21" t="s">
        <v>87</v>
      </c>
      <c r="C32" s="14" t="s">
        <v>40</v>
      </c>
      <c r="D32" s="13" t="s">
        <v>41</v>
      </c>
    </row>
    <row r="33" spans="1:5">
      <c r="A33" s="21"/>
      <c r="B33" s="21" t="s">
        <v>88</v>
      </c>
      <c r="C33" s="14" t="s">
        <v>42</v>
      </c>
      <c r="D33" s="13" t="s">
        <v>43</v>
      </c>
    </row>
    <row r="34" spans="1:5">
      <c r="A34" s="21" t="s">
        <v>84</v>
      </c>
      <c r="B34" s="21"/>
      <c r="C34" s="14" t="s">
        <v>44</v>
      </c>
      <c r="D34" s="13" t="s">
        <v>45</v>
      </c>
    </row>
    <row r="35" spans="1:5">
      <c r="A35" s="21" t="s">
        <v>85</v>
      </c>
      <c r="B35" s="21"/>
      <c r="C35" s="14" t="s">
        <v>46</v>
      </c>
      <c r="D35" s="13" t="s">
        <v>47</v>
      </c>
    </row>
    <row r="36" spans="1:5">
      <c r="A36" s="21" t="s">
        <v>86</v>
      </c>
      <c r="B36" s="21"/>
      <c r="C36" s="14" t="s">
        <v>48</v>
      </c>
      <c r="D36" s="13" t="s">
        <v>49</v>
      </c>
    </row>
    <row r="37" spans="1:5">
      <c r="A37" s="12" t="s">
        <v>50</v>
      </c>
    </row>
    <row r="39" spans="1:5">
      <c r="B39"/>
      <c r="C39"/>
      <c r="D39"/>
      <c r="E39"/>
    </row>
    <row r="40" spans="1:5">
      <c r="B40" s="17" t="s">
        <v>67</v>
      </c>
      <c r="C40" s="11" t="s">
        <v>16</v>
      </c>
      <c r="D40" t="s">
        <v>89</v>
      </c>
      <c r="E40" s="20" t="s">
        <v>16</v>
      </c>
    </row>
    <row r="41" spans="1:5">
      <c r="C41"/>
      <c r="D41" s="11">
        <v>0.48</v>
      </c>
      <c r="E41" s="12" t="s">
        <v>90</v>
      </c>
    </row>
    <row r="44" spans="1:5" ht="24.75" customHeight="1">
      <c r="A44" s="19" t="s">
        <v>17</v>
      </c>
      <c r="B44" s="12" t="s">
        <v>16</v>
      </c>
      <c r="C44" s="12" t="s">
        <v>91</v>
      </c>
      <c r="D44" s="12" t="s">
        <v>16</v>
      </c>
      <c r="E44" s="12" t="s">
        <v>92</v>
      </c>
    </row>
  </sheetData>
  <mergeCells count="1">
    <mergeCell ref="A28:B28"/>
  </mergeCells>
  <pageMargins left="0.25" right="0.42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PEDAG</vt:lpstr>
      <vt:lpstr>APUNTE</vt:lpstr>
      <vt:lpstr>TRAB PRACT MANO DE OBRA</vt:lpstr>
      <vt:lpstr>TRAB PRAC MAT PRIMA resuelto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</cp:lastModifiedBy>
  <cp:lastPrinted>2020-09-07T18:21:47Z</cp:lastPrinted>
  <dcterms:created xsi:type="dcterms:W3CDTF">2020-04-08T16:44:30Z</dcterms:created>
  <dcterms:modified xsi:type="dcterms:W3CDTF">2020-09-07T18:59:18Z</dcterms:modified>
</cp:coreProperties>
</file>